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5.181.90\Chiken\chiken\■事務局業務\01.ホームページ掲載の原本\04.鳥大書式\改訂予定\"/>
    </mc:Choice>
  </mc:AlternateContent>
  <xr:revisionPtr revIDLastSave="0" documentId="14_{34AD26E6-F9E8-4C66-AC25-7BFAD3F49A50}" xr6:coauthVersionLast="47" xr6:coauthVersionMax="47" xr10:uidLastSave="{00000000-0000-0000-0000-000000000000}"/>
  <bookViews>
    <workbookView xWindow="-120" yWindow="-120" windowWidth="29040" windowHeight="15840" xr2:uid="{99B65B80-9858-46DA-946C-3334F0C0A008}"/>
  </bookViews>
  <sheets>
    <sheet name="鳥大書式(1)-A(臨床試験経費ポイント算出表)" sheetId="1" r:id="rId1"/>
    <sheet name="鳥大書式(1)-B(臨床試験研究経費)" sheetId="6" r:id="rId2"/>
  </sheets>
  <definedNames>
    <definedName name="_xlnm.Print_Area" localSheetId="0">'鳥大書式(1)-A(臨床試験経費ポイント算出表)'!$A$1:$N$38</definedName>
    <definedName name="_xlnm.Print_Area" localSheetId="1">'鳥大書式(1)-B(臨床試験研究経費)'!$A$1:$Q$42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3" i="1" l="1"/>
  <c r="C21" i="6" s="1"/>
  <c r="H21" i="6" s="1"/>
  <c r="O21" i="6" s="1"/>
  <c r="N30" i="1"/>
  <c r="C23" i="6" s="1"/>
  <c r="H23" i="6" s="1"/>
  <c r="O23" i="6" s="1"/>
  <c r="N15" i="1" l="1"/>
  <c r="C17" i="6" s="1"/>
  <c r="H17" i="6" s="1"/>
  <c r="O17" i="6" s="1"/>
  <c r="D25" i="6" s="1"/>
  <c r="O25" i="6" s="1"/>
  <c r="O27" i="6" s="1"/>
  <c r="E33" i="6" l="1"/>
  <c r="E30" i="6"/>
  <c r="O30" i="6" s="1"/>
  <c r="K33" i="6" s="1"/>
  <c r="O33" i="6" l="1"/>
  <c r="G37" i="6" l="1"/>
  <c r="O35" i="6"/>
</calcChain>
</file>

<file path=xl/sharedStrings.xml><?xml version="1.0" encoding="utf-8"?>
<sst xmlns="http://schemas.openxmlformats.org/spreadsheetml/2006/main" count="199" uniqueCount="123">
  <si>
    <t>整理番号</t>
    <rPh sb="0" eb="2">
      <t>セイリ</t>
    </rPh>
    <rPh sb="2" eb="4">
      <t>バンゴウ</t>
    </rPh>
    <phoneticPr fontId="7"/>
  </si>
  <si>
    <t>区分</t>
    <rPh sb="0" eb="2">
      <t>クブン</t>
    </rPh>
    <phoneticPr fontId="7"/>
  </si>
  <si>
    <t>西暦       年　　　月　　　日</t>
    <rPh sb="0" eb="2">
      <t>セイレキ</t>
    </rPh>
    <rPh sb="9" eb="10">
      <t>ネン</t>
    </rPh>
    <rPh sb="13" eb="14">
      <t>ガツ</t>
    </rPh>
    <rPh sb="17" eb="18">
      <t>ニチ</t>
    </rPh>
    <phoneticPr fontId="7"/>
  </si>
  <si>
    <t>要素</t>
    <rPh sb="0" eb="2">
      <t>ヨウソ</t>
    </rPh>
    <phoneticPr fontId="7"/>
  </si>
  <si>
    <t>ウエイト</t>
    <phoneticPr fontId="7"/>
  </si>
  <si>
    <t>Ⅰ</t>
    <phoneticPr fontId="7"/>
  </si>
  <si>
    <t>Ⅱ</t>
    <phoneticPr fontId="7"/>
  </si>
  <si>
    <t>Ⅲ</t>
    <phoneticPr fontId="7"/>
  </si>
  <si>
    <t>Ⅳ</t>
    <phoneticPr fontId="7"/>
  </si>
  <si>
    <t>Ⅴ</t>
    <phoneticPr fontId="7"/>
  </si>
  <si>
    <t>ポイント</t>
    <phoneticPr fontId="7"/>
  </si>
  <si>
    <t>設定の根拠を記載してください
↓</t>
    <rPh sb="0" eb="2">
      <t>セッテイ</t>
    </rPh>
    <rPh sb="3" eb="5">
      <t>コンキョ</t>
    </rPh>
    <rPh sb="6" eb="8">
      <t>キサイ</t>
    </rPh>
    <phoneticPr fontId="14"/>
  </si>
  <si>
    <t>（ウエイト×１）</t>
    <phoneticPr fontId="7"/>
  </si>
  <si>
    <t>（ウエイト×３）</t>
    <phoneticPr fontId="7"/>
  </si>
  <si>
    <t>（ウエイト×５）</t>
    <phoneticPr fontId="7"/>
  </si>
  <si>
    <t>（ウエイト×８）</t>
    <phoneticPr fontId="7"/>
  </si>
  <si>
    <t>（ウエイト×１０）</t>
    <phoneticPr fontId="7"/>
  </si>
  <si>
    <t>　</t>
  </si>
  <si>
    <t>外用・経口</t>
    <rPh sb="0" eb="2">
      <t>ガイヨウ</t>
    </rPh>
    <rPh sb="3" eb="5">
      <t>ケイコウ</t>
    </rPh>
    <phoneticPr fontId="7"/>
  </si>
  <si>
    <t>皮下・筋注</t>
    <rPh sb="0" eb="2">
      <t>ヒカ</t>
    </rPh>
    <rPh sb="3" eb="5">
      <t>キンチュウ</t>
    </rPh>
    <phoneticPr fontId="7"/>
  </si>
  <si>
    <t>静注</t>
    <rPh sb="0" eb="2">
      <t>ジョウチュウ</t>
    </rPh>
    <phoneticPr fontId="7"/>
  </si>
  <si>
    <t>点滴静注
動注</t>
    <rPh sb="0" eb="2">
      <t>テンテキ</t>
    </rPh>
    <rPh sb="2" eb="3">
      <t>セイ</t>
    </rPh>
    <rPh sb="3" eb="4">
      <t>チュウ</t>
    </rPh>
    <rPh sb="5" eb="6">
      <t>ドウ</t>
    </rPh>
    <rPh sb="6" eb="7">
      <t>チュウ</t>
    </rPh>
    <phoneticPr fontId="7"/>
  </si>
  <si>
    <t>合　　　　　計</t>
    <rPh sb="0" eb="7">
      <t>ゴウケイ</t>
    </rPh>
    <phoneticPr fontId="7"/>
  </si>
  <si>
    <t>治験薬の剤型</t>
    <rPh sb="0" eb="3">
      <t>チケンヤク</t>
    </rPh>
    <rPh sb="4" eb="5">
      <t>ザイ</t>
    </rPh>
    <rPh sb="5" eb="6">
      <t>ケイ</t>
    </rPh>
    <phoneticPr fontId="2"/>
  </si>
  <si>
    <t>内服</t>
    <rPh sb="0" eb="2">
      <t>ナイフク</t>
    </rPh>
    <phoneticPr fontId="2"/>
  </si>
  <si>
    <t>外用</t>
    <rPh sb="0" eb="2">
      <t>ガイヨウ</t>
    </rPh>
    <phoneticPr fontId="2"/>
  </si>
  <si>
    <t>注射</t>
    <rPh sb="0" eb="2">
      <t>チュウシャ</t>
    </rPh>
    <phoneticPr fontId="2"/>
  </si>
  <si>
    <t>温度管理の有無</t>
    <rPh sb="0" eb="2">
      <t>オンド</t>
    </rPh>
    <rPh sb="2" eb="4">
      <t>カンリ</t>
    </rPh>
    <rPh sb="5" eb="7">
      <t>ウム</t>
    </rPh>
    <phoneticPr fontId="3"/>
  </si>
  <si>
    <t>あり</t>
    <phoneticPr fontId="14"/>
  </si>
  <si>
    <t>注射
（調製あり）</t>
    <rPh sb="0" eb="2">
      <t>チュウシャ</t>
    </rPh>
    <rPh sb="4" eb="6">
      <t>チョウセイ</t>
    </rPh>
    <phoneticPr fontId="14"/>
  </si>
  <si>
    <r>
      <t xml:space="preserve">あり
</t>
    </r>
    <r>
      <rPr>
        <sz val="9"/>
        <rFont val="ＭＳ ゴシック"/>
        <family val="3"/>
        <charset val="128"/>
      </rPr>
      <t>（依頼者持込）</t>
    </r>
    <rPh sb="4" eb="7">
      <t>イライシャ</t>
    </rPh>
    <rPh sb="7" eb="9">
      <t>モチコミ</t>
    </rPh>
    <phoneticPr fontId="3"/>
  </si>
  <si>
    <t>鳥大書式1-B</t>
    <rPh sb="0" eb="1">
      <t>トリ</t>
    </rPh>
    <rPh sb="1" eb="3">
      <t>タイショ</t>
    </rPh>
    <rPh sb="3" eb="4">
      <t>シキ</t>
    </rPh>
    <phoneticPr fontId="7"/>
  </si>
  <si>
    <t>□ 新規申請</t>
  </si>
  <si>
    <t>□ 変更申請</t>
  </si>
  <si>
    <t>（臨床試験研究経費）</t>
    <rPh sb="1" eb="3">
      <t>リンショウ</t>
    </rPh>
    <rPh sb="3" eb="5">
      <t>シケン</t>
    </rPh>
    <rPh sb="5" eb="7">
      <t>ケンキュウ</t>
    </rPh>
    <rPh sb="7" eb="9">
      <t>ケイヒ</t>
    </rPh>
    <phoneticPr fontId="6"/>
  </si>
  <si>
    <t>医薬品の臨床試験に係る経費内訳書</t>
    <rPh sb="0" eb="3">
      <t>イヤクヒン</t>
    </rPh>
    <rPh sb="4" eb="6">
      <t>リンショウ</t>
    </rPh>
    <rPh sb="6" eb="8">
      <t>シケン</t>
    </rPh>
    <rPh sb="9" eb="10">
      <t>カカ</t>
    </rPh>
    <rPh sb="11" eb="13">
      <t>ケイヒ</t>
    </rPh>
    <rPh sb="13" eb="16">
      <t>ウチワケショ</t>
    </rPh>
    <phoneticPr fontId="7"/>
  </si>
  <si>
    <t xml:space="preserve"> </t>
    <phoneticPr fontId="7"/>
  </si>
  <si>
    <t>１．治験課題名</t>
    <rPh sb="2" eb="4">
      <t>チケン</t>
    </rPh>
    <rPh sb="4" eb="6">
      <t>カダイ</t>
    </rPh>
    <rPh sb="6" eb="7">
      <t>メイ</t>
    </rPh>
    <phoneticPr fontId="7"/>
  </si>
  <si>
    <t>（単位：円）</t>
    <rPh sb="1" eb="3">
      <t>タンイ</t>
    </rPh>
    <rPh sb="4" eb="5">
      <t>エン</t>
    </rPh>
    <phoneticPr fontId="7"/>
  </si>
  <si>
    <t>直　接　経　費</t>
    <rPh sb="0" eb="1">
      <t>チョク</t>
    </rPh>
    <rPh sb="2" eb="3">
      <t>セッ</t>
    </rPh>
    <rPh sb="4" eb="5">
      <t>ヘ</t>
    </rPh>
    <rPh sb="6" eb="7">
      <t>ヒ</t>
    </rPh>
    <phoneticPr fontId="6"/>
  </si>
  <si>
    <t>① 臨床試験研究経費</t>
    <rPh sb="2" eb="4">
      <t>リンショウ</t>
    </rPh>
    <rPh sb="4" eb="6">
      <t>シケン</t>
    </rPh>
    <rPh sb="6" eb="8">
      <t>ケンキュウ</t>
    </rPh>
    <rPh sb="8" eb="10">
      <t>ケイヒ</t>
    </rPh>
    <phoneticPr fontId="6"/>
  </si>
  <si>
    <t>(a)</t>
    <phoneticPr fontId="6"/>
  </si>
  <si>
    <t>円</t>
    <rPh sb="0" eb="1">
      <t>エン</t>
    </rPh>
    <phoneticPr fontId="6"/>
  </si>
  <si>
    <t>×</t>
    <phoneticPr fontId="7"/>
  </si>
  <si>
    <t>１．１０</t>
    <phoneticPr fontId="6"/>
  </si>
  <si>
    <t>② 治験薬管理費</t>
    <rPh sb="2" eb="4">
      <t>チケン</t>
    </rPh>
    <rPh sb="4" eb="5">
      <t>ヤク</t>
    </rPh>
    <rPh sb="5" eb="7">
      <t>カンリ</t>
    </rPh>
    <rPh sb="7" eb="8">
      <t>ヒ</t>
    </rPh>
    <phoneticPr fontId="6"/>
  </si>
  <si>
    <t>(b)</t>
    <phoneticPr fontId="6"/>
  </si>
  <si>
    <t>③ 賃金</t>
    <rPh sb="2" eb="4">
      <t>チンギン</t>
    </rPh>
    <phoneticPr fontId="7"/>
  </si>
  <si>
    <t>(c)</t>
    <phoneticPr fontId="6"/>
  </si>
  <si>
    <t>④ 管理費</t>
    <rPh sb="2" eb="5">
      <t>カンリヒ</t>
    </rPh>
    <phoneticPr fontId="7"/>
  </si>
  <si>
    <t xml:space="preserve"> （臨床試験研究経費+治験薬管理費+賃金）×２０％</t>
    <rPh sb="2" eb="4">
      <t>リンショウ</t>
    </rPh>
    <rPh sb="4" eb="6">
      <t>シケン</t>
    </rPh>
    <rPh sb="6" eb="8">
      <t>ケンキュウ</t>
    </rPh>
    <rPh sb="8" eb="10">
      <t>ケイヒ</t>
    </rPh>
    <rPh sb="11" eb="14">
      <t>チケンヤク</t>
    </rPh>
    <rPh sb="14" eb="16">
      <t>カンリ</t>
    </rPh>
    <rPh sb="18" eb="20">
      <t>チンギン</t>
    </rPh>
    <phoneticPr fontId="1"/>
  </si>
  <si>
    <t>(d)</t>
    <phoneticPr fontId="6"/>
  </si>
  <si>
    <t>０．２</t>
    <phoneticPr fontId="6"/>
  </si>
  <si>
    <t>小　　計</t>
    <rPh sb="0" eb="1">
      <t>ショウ</t>
    </rPh>
    <rPh sb="3" eb="4">
      <t>ケイ</t>
    </rPh>
    <phoneticPr fontId="7"/>
  </si>
  <si>
    <t>(e)</t>
    <phoneticPr fontId="7"/>
  </si>
  <si>
    <t>(a)＋(b)＋(c)＋(d)</t>
    <phoneticPr fontId="7"/>
  </si>
  <si>
    <t>間　接　経　費</t>
    <rPh sb="0" eb="1">
      <t>カン</t>
    </rPh>
    <rPh sb="2" eb="3">
      <t>セッ</t>
    </rPh>
    <rPh sb="4" eb="5">
      <t>ヘ</t>
    </rPh>
    <rPh sb="6" eb="7">
      <t>ヒ</t>
    </rPh>
    <phoneticPr fontId="6"/>
  </si>
  <si>
    <t xml:space="preserve"> 直接経費計×３０％（端数切り上げ）</t>
    <phoneticPr fontId="7"/>
  </si>
  <si>
    <t>(f)</t>
    <phoneticPr fontId="7"/>
  </si>
  <si>
    <t>(e）</t>
    <phoneticPr fontId="7"/>
  </si>
  <si>
    <t>０．３</t>
    <phoneticPr fontId="6"/>
  </si>
  <si>
    <t>合　　計</t>
    <phoneticPr fontId="7"/>
  </si>
  <si>
    <t xml:space="preserve"> 直接経費＋間接経費</t>
    <rPh sb="1" eb="3">
      <t>チョクセツ</t>
    </rPh>
    <rPh sb="3" eb="5">
      <t>ケイヒ</t>
    </rPh>
    <rPh sb="6" eb="8">
      <t>カンセツ</t>
    </rPh>
    <rPh sb="8" eb="10">
      <t>ケイヒ</t>
    </rPh>
    <phoneticPr fontId="7"/>
  </si>
  <si>
    <t>(g)</t>
    <phoneticPr fontId="7"/>
  </si>
  <si>
    <t>(e)</t>
    <phoneticPr fontId="6"/>
  </si>
  <si>
    <t>＋</t>
    <phoneticPr fontId="6"/>
  </si>
  <si>
    <t>(f)</t>
    <phoneticPr fontId="6"/>
  </si>
  <si>
    <t>円</t>
    <rPh sb="0" eb="1">
      <t>エン</t>
    </rPh>
    <phoneticPr fontId="7"/>
  </si>
  <si>
    <t>（うち消費税額）</t>
    <rPh sb="3" eb="6">
      <t>ショウヒゼイ</t>
    </rPh>
    <rPh sb="6" eb="7">
      <t>ガク</t>
    </rPh>
    <phoneticPr fontId="7"/>
  </si>
  <si>
    <t xml:space="preserve"> 支払い内訳</t>
    <rPh sb="1" eb="3">
      <t>シハラ</t>
    </rPh>
    <rPh sb="4" eb="6">
      <t>ウチワケ</t>
    </rPh>
    <phoneticPr fontId="7"/>
  </si>
  <si>
    <t>第1回払い((g)×</t>
    <rPh sb="0" eb="1">
      <t>ダイ</t>
    </rPh>
    <rPh sb="2" eb="3">
      <t>カイ</t>
    </rPh>
    <rPh sb="3" eb="4">
      <t>ハラ</t>
    </rPh>
    <phoneticPr fontId="7"/>
  </si>
  <si>
    <t>％）＝</t>
    <phoneticPr fontId="7"/>
  </si>
  <si>
    <t>（</t>
    <phoneticPr fontId="7"/>
  </si>
  <si>
    <t>）</t>
    <phoneticPr fontId="7"/>
  </si>
  <si>
    <t xml:space="preserve"> ※製造販売後臨床試験の場合は「治験」を「製造販売後臨床試験」と読み替える。</t>
    <rPh sb="2" eb="4">
      <t>セイゾウ</t>
    </rPh>
    <rPh sb="4" eb="7">
      <t>ハンバイゴ</t>
    </rPh>
    <rPh sb="7" eb="9">
      <t>リンショウ</t>
    </rPh>
    <rPh sb="9" eb="11">
      <t>シケン</t>
    </rPh>
    <rPh sb="12" eb="14">
      <t>バアイ</t>
    </rPh>
    <rPh sb="16" eb="18">
      <t>チケン</t>
    </rPh>
    <rPh sb="21" eb="23">
      <t>セイゾウ</t>
    </rPh>
    <rPh sb="23" eb="26">
      <t>ハンバイゴ</t>
    </rPh>
    <rPh sb="26" eb="28">
      <t>リンショウ</t>
    </rPh>
    <rPh sb="28" eb="30">
      <t>シケン</t>
    </rPh>
    <rPh sb="32" eb="33">
      <t>ヨ</t>
    </rPh>
    <rPh sb="34" eb="35">
      <t>カ</t>
    </rPh>
    <phoneticPr fontId="7"/>
  </si>
  <si>
    <t xml:space="preserve"> ※製造販売後臨床試験の場合はポイント数に0.8を乗じて計算する。</t>
    <rPh sb="2" eb="4">
      <t>セイゾウ</t>
    </rPh>
    <rPh sb="4" eb="7">
      <t>ハンバイゴ</t>
    </rPh>
    <rPh sb="7" eb="9">
      <t>リンショウ</t>
    </rPh>
    <rPh sb="9" eb="11">
      <t>シケン</t>
    </rPh>
    <rPh sb="12" eb="14">
      <t>バアイ</t>
    </rPh>
    <rPh sb="19" eb="20">
      <t>スウ</t>
    </rPh>
    <rPh sb="25" eb="26">
      <t>ジョウ</t>
    </rPh>
    <rPh sb="28" eb="30">
      <t>ケイサン</t>
    </rPh>
    <phoneticPr fontId="7"/>
  </si>
  <si>
    <t>a</t>
    <phoneticPr fontId="7"/>
  </si>
  <si>
    <t>b</t>
    <phoneticPr fontId="7"/>
  </si>
  <si>
    <t>c</t>
    <phoneticPr fontId="7"/>
  </si>
  <si>
    <t>a　+　b</t>
    <phoneticPr fontId="7"/>
  </si>
  <si>
    <t>症例報告書</t>
    <rPh sb="0" eb="2">
      <t>ショウレイ</t>
    </rPh>
    <rPh sb="2" eb="5">
      <t>ホウコクショ</t>
    </rPh>
    <phoneticPr fontId="7"/>
  </si>
  <si>
    <t>あり</t>
    <phoneticPr fontId="7"/>
  </si>
  <si>
    <t>d</t>
    <phoneticPr fontId="7"/>
  </si>
  <si>
    <t>f</t>
    <phoneticPr fontId="7"/>
  </si>
  <si>
    <t>臨床試験経費ポイント算出表（医薬品・医療機器・再生医療等製品　共通）</t>
    <rPh sb="0" eb="2">
      <t>リンショウ</t>
    </rPh>
    <rPh sb="2" eb="4">
      <t>シケン</t>
    </rPh>
    <rPh sb="4" eb="6">
      <t>ケイヒ</t>
    </rPh>
    <rPh sb="10" eb="13">
      <t>サンシュツヒョウ</t>
    </rPh>
    <rPh sb="14" eb="17">
      <t>イヤクヒン</t>
    </rPh>
    <rPh sb="18" eb="20">
      <t>イリョウ</t>
    </rPh>
    <rPh sb="20" eb="22">
      <t>キキ</t>
    </rPh>
    <rPh sb="23" eb="25">
      <t>サイセイ</t>
    </rPh>
    <rPh sb="25" eb="27">
      <t>イリョウ</t>
    </rPh>
    <rPh sb="27" eb="28">
      <t>トウ</t>
    </rPh>
    <rPh sb="28" eb="30">
      <t>セイヒン</t>
    </rPh>
    <rPh sb="31" eb="33">
      <t>キョウツウ</t>
    </rPh>
    <phoneticPr fontId="7"/>
  </si>
  <si>
    <t>製造販売後臨床試験の場合は「治験」を「製造販売後臨床試験」と読み替える。</t>
    <rPh sb="0" eb="2">
      <t>セイゾウ</t>
    </rPh>
    <rPh sb="2" eb="5">
      <t>ハンバイゴ</t>
    </rPh>
    <rPh sb="5" eb="7">
      <t>リンショウ</t>
    </rPh>
    <rPh sb="7" eb="9">
      <t>シケン</t>
    </rPh>
    <rPh sb="10" eb="12">
      <t>バアイ</t>
    </rPh>
    <rPh sb="14" eb="16">
      <t>チケン</t>
    </rPh>
    <rPh sb="19" eb="21">
      <t>セイゾウ</t>
    </rPh>
    <rPh sb="21" eb="24">
      <t>ハンバイゴ</t>
    </rPh>
    <rPh sb="24" eb="26">
      <t>リンショウ</t>
    </rPh>
    <rPh sb="26" eb="28">
      <t>シケン</t>
    </rPh>
    <rPh sb="30" eb="31">
      <t>ヨ</t>
    </rPh>
    <rPh sb="32" eb="33">
      <t>カ</t>
    </rPh>
    <phoneticPr fontId="7"/>
  </si>
  <si>
    <t>※</t>
    <phoneticPr fontId="6"/>
  </si>
  <si>
    <t>・医療機器：[ポイント数(ポイント算出表 b)×6,000円×0.8]</t>
    <rPh sb="1" eb="3">
      <t>イリョウ</t>
    </rPh>
    <rPh sb="3" eb="5">
      <t>キキ</t>
    </rPh>
    <rPh sb="11" eb="12">
      <t>スウ</t>
    </rPh>
    <rPh sb="17" eb="20">
      <t>サンシュツヒョウ</t>
    </rPh>
    <rPh sb="29" eb="30">
      <t>エン</t>
    </rPh>
    <phoneticPr fontId="7"/>
  </si>
  <si>
    <t>・医薬品：[ポイント数(ポイント算出表 a，b)×6,000円×0.8]</t>
    <rPh sb="1" eb="4">
      <t>イヤクヒン</t>
    </rPh>
    <rPh sb="10" eb="11">
      <t>スウ</t>
    </rPh>
    <rPh sb="16" eb="19">
      <t>サンシュツヒョウ</t>
    </rPh>
    <rPh sb="30" eb="31">
      <t>エン</t>
    </rPh>
    <phoneticPr fontId="7"/>
  </si>
  <si>
    <t>×6,000円×0.8＝</t>
    <rPh sb="6" eb="7">
      <t>エン</t>
    </rPh>
    <phoneticPr fontId="7"/>
  </si>
  <si>
    <t>e</t>
    <phoneticPr fontId="6"/>
  </si>
  <si>
    <t>g</t>
    <phoneticPr fontId="7"/>
  </si>
  <si>
    <t>・医薬品：[ポイント数(ポイント算出表 c～e)×1,000円×0.8]</t>
    <rPh sb="1" eb="4">
      <t>イヤクヒン</t>
    </rPh>
    <rPh sb="10" eb="11">
      <t>スウ</t>
    </rPh>
    <rPh sb="16" eb="19">
      <t>サンシュツヒョウ</t>
    </rPh>
    <rPh sb="30" eb="31">
      <t>エン</t>
    </rPh>
    <phoneticPr fontId="7"/>
  </si>
  <si>
    <t>・医療機器：[ポイント数(ポイント算出表 d，e)×1,000円×0.8]</t>
    <rPh sb="1" eb="3">
      <t>イリョウ</t>
    </rPh>
    <rPh sb="3" eb="5">
      <t>キキ</t>
    </rPh>
    <rPh sb="11" eb="12">
      <t>スウ</t>
    </rPh>
    <rPh sb="17" eb="20">
      <t>サンシュツヒョウ</t>
    </rPh>
    <rPh sb="31" eb="32">
      <t>エン</t>
    </rPh>
    <phoneticPr fontId="7"/>
  </si>
  <si>
    <t>×1,000円×0.8＝</t>
    <rPh sb="6" eb="7">
      <t>エン</t>
    </rPh>
    <phoneticPr fontId="7"/>
  </si>
  <si>
    <t>２．経 費 内 訳（症例単位で24週毎に算定する経費）</t>
    <rPh sb="2" eb="5">
      <t>ケイヒ</t>
    </rPh>
    <rPh sb="6" eb="9">
      <t>ウチワケ</t>
    </rPh>
    <rPh sb="10" eb="12">
      <t>ショウレイ</t>
    </rPh>
    <rPh sb="12" eb="14">
      <t>タンイ</t>
    </rPh>
    <rPh sb="17" eb="18">
      <t>シュウ</t>
    </rPh>
    <rPh sb="18" eb="19">
      <t>ゴト</t>
    </rPh>
    <rPh sb="20" eb="22">
      <t>サンテイ</t>
    </rPh>
    <rPh sb="24" eb="26">
      <t>ケイヒ</t>
    </rPh>
    <phoneticPr fontId="7"/>
  </si>
  <si>
    <t>・CRC経費：[ポイント数(ポイント算出表 f，g)×3,750円×0.8]</t>
    <rPh sb="4" eb="6">
      <t>ケイヒ</t>
    </rPh>
    <rPh sb="12" eb="13">
      <t>スウ</t>
    </rPh>
    <rPh sb="18" eb="21">
      <t>サンシュツヒョウ</t>
    </rPh>
    <rPh sb="32" eb="33">
      <t>エン</t>
    </rPh>
    <phoneticPr fontId="7"/>
  </si>
  <si>
    <t>×3,750円×0.8＝</t>
    <rPh sb="6" eb="7">
      <t>エン</t>
    </rPh>
    <phoneticPr fontId="7"/>
  </si>
  <si>
    <t>24週時から
24週毎に
5ﾎﾟｲﾝﾄ加算</t>
    <rPh sb="2" eb="3">
      <t>シュウ</t>
    </rPh>
    <rPh sb="3" eb="4">
      <t>ジ</t>
    </rPh>
    <rPh sb="9" eb="10">
      <t>シュウ</t>
    </rPh>
    <rPh sb="10" eb="11">
      <t>ゴト</t>
    </rPh>
    <rPh sb="18" eb="20">
      <t>カサン</t>
    </rPh>
    <phoneticPr fontId="7"/>
  </si>
  <si>
    <t>医療機器及び再生医療等製品の場合、a，c は算定しない。</t>
    <rPh sb="0" eb="2">
      <t>イリョウ</t>
    </rPh>
    <rPh sb="2" eb="4">
      <t>キキ</t>
    </rPh>
    <rPh sb="4" eb="5">
      <t>オヨ</t>
    </rPh>
    <rPh sb="6" eb="8">
      <t>サイセイ</t>
    </rPh>
    <rPh sb="8" eb="10">
      <t>イリョウ</t>
    </rPh>
    <rPh sb="10" eb="11">
      <t>トウ</t>
    </rPh>
    <rPh sb="11" eb="13">
      <t>セイヒン</t>
    </rPh>
    <rPh sb="14" eb="16">
      <t>バアイ</t>
    </rPh>
    <rPh sb="22" eb="24">
      <t>サンテイ</t>
    </rPh>
    <phoneticPr fontId="6"/>
  </si>
  <si>
    <t>24週時から
48週毎に
10ﾎﾟｲﾝﾄ加算</t>
    <rPh sb="2" eb="3">
      <t>シュウ</t>
    </rPh>
    <rPh sb="3" eb="4">
      <t>ジ</t>
    </rPh>
    <rPh sb="9" eb="10">
      <t>シュウ</t>
    </rPh>
    <rPh sb="10" eb="11">
      <t>ゴト</t>
    </rPh>
    <rPh sb="19" eb="21">
      <t>カサン</t>
    </rPh>
    <phoneticPr fontId="7"/>
  </si>
  <si>
    <t>髄注</t>
    <rPh sb="0" eb="2">
      <t>ズイチュウ</t>
    </rPh>
    <phoneticPr fontId="7"/>
  </si>
  <si>
    <t>投与期間</t>
    <rPh sb="0" eb="2">
      <t>トウヨ</t>
    </rPh>
    <rPh sb="2" eb="4">
      <t>キカン</t>
    </rPh>
    <phoneticPr fontId="7"/>
  </si>
  <si>
    <t>治験薬の投与の経路</t>
    <rPh sb="0" eb="3">
      <t>チケンヤク</t>
    </rPh>
    <rPh sb="4" eb="6">
      <t>トウヨ</t>
    </rPh>
    <rPh sb="7" eb="9">
      <t>ケイロ</t>
    </rPh>
    <phoneticPr fontId="7"/>
  </si>
  <si>
    <t>鳥大書式(1)-1</t>
    <rPh sb="0" eb="1">
      <t>トリ</t>
    </rPh>
    <rPh sb="1" eb="3">
      <t>タイショ</t>
    </rPh>
    <rPh sb="3" eb="4">
      <t>シキ</t>
    </rPh>
    <phoneticPr fontId="7"/>
  </si>
  <si>
    <t>24～38週</t>
    <rPh sb="5" eb="6">
      <t>シュウ</t>
    </rPh>
    <phoneticPr fontId="7"/>
  </si>
  <si>
    <t>24～28週</t>
    <rPh sb="5" eb="6">
      <t>シュウ</t>
    </rPh>
    <phoneticPr fontId="7"/>
  </si>
  <si>
    <t>製造販売後臨床試験２４週以降の１症例当たりの研究経費ポイント</t>
    <rPh sb="0" eb="2">
      <t>セイゾウ</t>
    </rPh>
    <rPh sb="2" eb="4">
      <t>ハンバイ</t>
    </rPh>
    <rPh sb="4" eb="5">
      <t>ゴ</t>
    </rPh>
    <rPh sb="5" eb="7">
      <t>リンショウ</t>
    </rPh>
    <rPh sb="7" eb="9">
      <t>シケン</t>
    </rPh>
    <rPh sb="11" eb="12">
      <t>シュウ</t>
    </rPh>
    <rPh sb="12" eb="14">
      <t>イコウ</t>
    </rPh>
    <rPh sb="16" eb="18">
      <t>ショウレイ</t>
    </rPh>
    <rPh sb="18" eb="19">
      <t>ア</t>
    </rPh>
    <rPh sb="22" eb="24">
      <t>ケンキュウ</t>
    </rPh>
    <rPh sb="24" eb="26">
      <t>ケイヒ</t>
    </rPh>
    <phoneticPr fontId="7"/>
  </si>
  <si>
    <t>製造販売後臨床試験２４週以降の１症例当たりの治験薬管理経費ポイント</t>
    <rPh sb="16" eb="18">
      <t>ショウレイ</t>
    </rPh>
    <rPh sb="18" eb="19">
      <t>ア</t>
    </rPh>
    <phoneticPr fontId="7"/>
  </si>
  <si>
    <t>製造販売後臨床試験２４週以降のCRC経費(賃金)ポイント</t>
    <rPh sb="18" eb="20">
      <t>ケイヒ</t>
    </rPh>
    <rPh sb="21" eb="23">
      <t>チンギン</t>
    </rPh>
    <phoneticPr fontId="7"/>
  </si>
  <si>
    <t>c　+　d　+　e</t>
    <phoneticPr fontId="7"/>
  </si>
  <si>
    <t>f　+　g</t>
    <phoneticPr fontId="7"/>
  </si>
  <si>
    <t>製造販売後臨床試験移行後24週以上継続する場合は、24週毎に各ポイント合計を算定する。</t>
    <rPh sb="0" eb="2">
      <t>セイゾウ</t>
    </rPh>
    <rPh sb="2" eb="4">
      <t>ハンバイ</t>
    </rPh>
    <rPh sb="4" eb="5">
      <t>ゴ</t>
    </rPh>
    <rPh sb="5" eb="7">
      <t>リンショウ</t>
    </rPh>
    <rPh sb="7" eb="9">
      <t>シケン</t>
    </rPh>
    <rPh sb="9" eb="11">
      <t>イコウ</t>
    </rPh>
    <rPh sb="11" eb="12">
      <t>ゴ</t>
    </rPh>
    <rPh sb="14" eb="15">
      <t>シュウ</t>
    </rPh>
    <rPh sb="15" eb="17">
      <t>イジョウ</t>
    </rPh>
    <rPh sb="17" eb="19">
      <t>ケイゾク</t>
    </rPh>
    <rPh sb="21" eb="23">
      <t>バアイ</t>
    </rPh>
    <rPh sb="27" eb="28">
      <t>シュウ</t>
    </rPh>
    <rPh sb="28" eb="29">
      <t>ゴト</t>
    </rPh>
    <rPh sb="30" eb="31">
      <t>カク</t>
    </rPh>
    <rPh sb="35" eb="37">
      <t>ゴウケイ</t>
    </rPh>
    <rPh sb="38" eb="40">
      <t>サンテイ</t>
    </rPh>
    <phoneticPr fontId="6"/>
  </si>
  <si>
    <t>・再生医療等製品：[ポイント数(ポイント算出表 b)×6,000円×0.8]</t>
    <rPh sb="1" eb="3">
      <t>サイセイ</t>
    </rPh>
    <rPh sb="3" eb="5">
      <t>イリョウ</t>
    </rPh>
    <rPh sb="5" eb="6">
      <t>トウ</t>
    </rPh>
    <rPh sb="6" eb="8">
      <t>セイヒン</t>
    </rPh>
    <rPh sb="14" eb="15">
      <t>スウ</t>
    </rPh>
    <rPh sb="20" eb="23">
      <t>サンシュツヒョウ</t>
    </rPh>
    <rPh sb="32" eb="33">
      <t>エン</t>
    </rPh>
    <phoneticPr fontId="7"/>
  </si>
  <si>
    <t>・再生医療等製品：[ポイント数(ポイント算出表 d，e)×1,000円×0.8]</t>
    <rPh sb="1" eb="3">
      <t>サイセイ</t>
    </rPh>
    <rPh sb="3" eb="5">
      <t>イリョウ</t>
    </rPh>
    <rPh sb="5" eb="6">
      <t>トウ</t>
    </rPh>
    <rPh sb="6" eb="8">
      <t>セイヒン</t>
    </rPh>
    <phoneticPr fontId="7"/>
  </si>
  <si>
    <t xml:space="preserve"> ※「支払い内訳」は、ウェイトⅠ、Ⅱは24週時に「1回払い」とする。</t>
    <rPh sb="3" eb="5">
      <t>シハラ</t>
    </rPh>
    <rPh sb="6" eb="8">
      <t>ウチワケ</t>
    </rPh>
    <rPh sb="21" eb="22">
      <t>シュウ</t>
    </rPh>
    <rPh sb="22" eb="23">
      <t>ジ</t>
    </rPh>
    <rPh sb="26" eb="27">
      <t>カイ</t>
    </rPh>
    <rPh sb="27" eb="28">
      <t>バラ</t>
    </rPh>
    <phoneticPr fontId="7"/>
  </si>
  <si>
    <t>24週以内（市販薬移行までの薬剤提供を目的）は本費用を算定しない。</t>
    <rPh sb="2" eb="3">
      <t>シュウ</t>
    </rPh>
    <rPh sb="3" eb="5">
      <t>イナイ</t>
    </rPh>
    <rPh sb="6" eb="9">
      <t>シハンヤク</t>
    </rPh>
    <rPh sb="9" eb="11">
      <t>イコウ</t>
    </rPh>
    <rPh sb="14" eb="16">
      <t>ヤクザイ</t>
    </rPh>
    <rPh sb="16" eb="18">
      <t>テイキョウ</t>
    </rPh>
    <rPh sb="19" eb="21">
      <t>モクテキ</t>
    </rPh>
    <rPh sb="23" eb="24">
      <t>ホン</t>
    </rPh>
    <rPh sb="24" eb="26">
      <t>ヒヨウ</t>
    </rPh>
    <rPh sb="27" eb="29">
      <t>サンテイ</t>
    </rPh>
    <phoneticPr fontId="6"/>
  </si>
  <si>
    <t>「g：投与頻度」について、症例報告書の作成タイミングが24週に1回以上入力は「Ⅲ」、24週以上の間隔で入力は「Ⅴ」にて算定する。</t>
    <rPh sb="3" eb="5">
      <t>トウヨ</t>
    </rPh>
    <rPh sb="5" eb="7">
      <t>ヒンド</t>
    </rPh>
    <rPh sb="13" eb="15">
      <t>ショウレイ</t>
    </rPh>
    <rPh sb="15" eb="18">
      <t>ホウコクショ</t>
    </rPh>
    <rPh sb="19" eb="21">
      <t>サクセイ</t>
    </rPh>
    <rPh sb="35" eb="37">
      <t>ニュウリョク</t>
    </rPh>
    <rPh sb="51" eb="53">
      <t>ニュウリョク</t>
    </rPh>
    <phoneticPr fontId="6"/>
  </si>
  <si>
    <t>「b：投与頻度」について、医薬品の注射剤に該当し、24週に1回以上の頻度で投与の場合は「Ⅲ」、24週以上の間隔で投与の場合は「Ⅴ」にて算定する。</t>
    <rPh sb="3" eb="5">
      <t>トウヨ</t>
    </rPh>
    <rPh sb="5" eb="7">
      <t>ヒンド</t>
    </rPh>
    <rPh sb="13" eb="16">
      <t>イヤクヒン</t>
    </rPh>
    <rPh sb="17" eb="19">
      <t>チュウシャ</t>
    </rPh>
    <rPh sb="19" eb="20">
      <t>ザイ</t>
    </rPh>
    <rPh sb="21" eb="23">
      <t>ガイトウ</t>
    </rPh>
    <rPh sb="27" eb="28">
      <t>シュウ</t>
    </rPh>
    <rPh sb="30" eb="31">
      <t>カイ</t>
    </rPh>
    <rPh sb="31" eb="33">
      <t>イジョウ</t>
    </rPh>
    <rPh sb="34" eb="36">
      <t>ヒンド</t>
    </rPh>
    <rPh sb="37" eb="39">
      <t>トウヨ</t>
    </rPh>
    <rPh sb="40" eb="42">
      <t>バアイ</t>
    </rPh>
    <rPh sb="49" eb="50">
      <t>シュウ</t>
    </rPh>
    <rPh sb="50" eb="52">
      <t>イジョウ</t>
    </rPh>
    <rPh sb="53" eb="55">
      <t>カンカク</t>
    </rPh>
    <rPh sb="56" eb="58">
      <t>トウヨ</t>
    </rPh>
    <rPh sb="59" eb="61">
      <t>バアイ</t>
    </rPh>
    <rPh sb="67" eb="69">
      <t>サンテイ</t>
    </rPh>
    <phoneticPr fontId="6"/>
  </si>
  <si>
    <t>　□ 再生医療等製品</t>
  </si>
  <si>
    <t>　□ 医薬品</t>
  </si>
  <si>
    <t>　□ 医療機器</t>
  </si>
  <si>
    <t>　　48週を超える場合は、24週来院時から24週又は48週毎に「1回払い」とする。</t>
    <rPh sb="4" eb="5">
      <t>シュウ</t>
    </rPh>
    <rPh sb="6" eb="7">
      <t>コ</t>
    </rPh>
    <rPh sb="9" eb="11">
      <t>バアイ</t>
    </rPh>
    <rPh sb="15" eb="16">
      <t>シュウ</t>
    </rPh>
    <rPh sb="16" eb="19">
      <t>ライインジ</t>
    </rPh>
    <rPh sb="23" eb="24">
      <t>シュウ</t>
    </rPh>
    <rPh sb="24" eb="25">
      <t>マタ</t>
    </rPh>
    <rPh sb="28" eb="29">
      <t>シュウ</t>
    </rPh>
    <rPh sb="29" eb="30">
      <t>ゴト</t>
    </rPh>
    <rPh sb="33" eb="34">
      <t>カイ</t>
    </rPh>
    <rPh sb="34" eb="35">
      <t>バラ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</si>
</sst>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西暦　 &quot;yyyy&quot;　年　&quot;m&quot;　月　&quot;d&quot;　日 &quot;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color rgb="FFFFFF00"/>
      <name val="ＭＳ ゴシック"/>
      <family val="3"/>
      <charset val="128"/>
    </font>
    <font>
      <sz val="6"/>
      <name val="ＭＳ ゴシック"/>
      <family val="2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229">
    <xf numFmtId="0" fontId="0" fillId="0" borderId="0" xfId="0">
      <alignment vertical="center"/>
    </xf>
    <xf numFmtId="0" fontId="5" fillId="0" borderId="0" xfId="1" applyFont="1" applyAlignment="1" applyProtection="1">
      <alignment vertical="center"/>
    </xf>
    <xf numFmtId="49" fontId="5" fillId="0" borderId="0" xfId="1" applyNumberFormat="1" applyFont="1" applyAlignment="1" applyProtection="1">
      <alignment vertical="center"/>
    </xf>
    <xf numFmtId="0" fontId="8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76" fontId="10" fillId="0" borderId="0" xfId="1" applyNumberFormat="1" applyFont="1" applyAlignment="1" applyProtection="1">
      <alignment vertical="center"/>
      <protection locked="0"/>
    </xf>
    <xf numFmtId="176" fontId="10" fillId="0" borderId="0" xfId="1" applyNumberFormat="1" applyFont="1" applyAlignment="1">
      <alignment vertical="center"/>
    </xf>
    <xf numFmtId="49" fontId="12" fillId="0" borderId="0" xfId="1" applyNumberFormat="1" applyFont="1" applyAlignment="1" applyProtection="1">
      <alignment vertical="center"/>
    </xf>
    <xf numFmtId="0" fontId="9" fillId="0" borderId="18" xfId="1" applyNumberFormat="1" applyFont="1" applyFill="1" applyBorder="1" applyAlignment="1" applyProtection="1">
      <alignment horizontal="center" vertical="center"/>
    </xf>
    <xf numFmtId="0" fontId="9" fillId="2" borderId="19" xfId="1" applyNumberFormat="1" applyFont="1" applyFill="1" applyBorder="1" applyAlignment="1" applyProtection="1">
      <alignment horizontal="center" vertical="center"/>
    </xf>
    <xf numFmtId="49" fontId="9" fillId="0" borderId="22" xfId="1" applyNumberFormat="1" applyFont="1" applyBorder="1" applyAlignment="1" applyProtection="1">
      <alignment horizontal="center" vertical="center"/>
    </xf>
    <xf numFmtId="0" fontId="9" fillId="0" borderId="23" xfId="1" applyNumberFormat="1" applyFont="1" applyBorder="1" applyAlignment="1" applyProtection="1">
      <alignment horizontal="center" vertical="center"/>
    </xf>
    <xf numFmtId="49" fontId="5" fillId="0" borderId="24" xfId="1" applyNumberFormat="1" applyFont="1" applyBorder="1" applyAlignment="1" applyProtection="1">
      <alignment vertical="center"/>
    </xf>
    <xf numFmtId="49" fontId="9" fillId="0" borderId="22" xfId="1" applyNumberFormat="1" applyFont="1" applyBorder="1" applyAlignment="1" applyProtection="1">
      <alignment vertical="center" wrapText="1"/>
    </xf>
    <xf numFmtId="49" fontId="9" fillId="0" borderId="25" xfId="1" applyNumberFormat="1" applyFont="1" applyFill="1" applyBorder="1" applyAlignment="1" applyProtection="1">
      <alignment horizontal="center" vertical="center" wrapText="1"/>
    </xf>
    <xf numFmtId="49" fontId="9" fillId="0" borderId="22" xfId="1" applyNumberFormat="1" applyFont="1" applyFill="1" applyBorder="1" applyAlignment="1" applyProtection="1">
      <alignment vertical="center"/>
    </xf>
    <xf numFmtId="0" fontId="9" fillId="0" borderId="27" xfId="1" applyNumberFormat="1" applyFont="1" applyBorder="1" applyAlignment="1" applyProtection="1">
      <alignment horizontal="center" vertical="center"/>
    </xf>
    <xf numFmtId="49" fontId="9" fillId="0" borderId="28" xfId="1" applyNumberFormat="1" applyFont="1" applyFill="1" applyBorder="1" applyAlignment="1">
      <alignment horizontal="center" vertical="center" wrapText="1"/>
    </xf>
    <xf numFmtId="0" fontId="9" fillId="2" borderId="18" xfId="1" applyNumberFormat="1" applyFont="1" applyFill="1" applyBorder="1" applyAlignment="1" applyProtection="1">
      <alignment horizontal="center" vertical="center"/>
    </xf>
    <xf numFmtId="49" fontId="9" fillId="0" borderId="31" xfId="1" applyNumberFormat="1" applyFont="1" applyFill="1" applyBorder="1" applyAlignment="1" applyProtection="1">
      <alignment vertical="center"/>
    </xf>
    <xf numFmtId="49" fontId="5" fillId="0" borderId="32" xfId="1" applyNumberFormat="1" applyFont="1" applyBorder="1" applyAlignment="1" applyProtection="1">
      <alignment vertical="center"/>
    </xf>
    <xf numFmtId="49" fontId="5" fillId="0" borderId="0" xfId="1" applyNumberFormat="1" applyFont="1" applyFill="1" applyAlignment="1" applyProtection="1">
      <alignment vertical="center"/>
    </xf>
    <xf numFmtId="49" fontId="12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49" fontId="9" fillId="0" borderId="20" xfId="1" applyNumberFormat="1" applyFont="1" applyFill="1" applyBorder="1" applyAlignment="1" applyProtection="1">
      <alignment horizontal="center" vertical="center"/>
    </xf>
    <xf numFmtId="0" fontId="9" fillId="0" borderId="22" xfId="1" applyNumberFormat="1" applyFont="1" applyFill="1" applyBorder="1" applyAlignment="1" applyProtection="1">
      <alignment horizontal="center" vertical="center"/>
    </xf>
    <xf numFmtId="49" fontId="9" fillId="0" borderId="18" xfId="1" applyNumberFormat="1" applyFont="1" applyFill="1" applyBorder="1" applyAlignment="1" applyProtection="1">
      <alignment vertical="center"/>
    </xf>
    <xf numFmtId="0" fontId="9" fillId="0" borderId="31" xfId="1" applyNumberFormat="1" applyFont="1" applyFill="1" applyBorder="1" applyAlignment="1" applyProtection="1">
      <alignment horizontal="center" vertical="center"/>
    </xf>
    <xf numFmtId="49" fontId="11" fillId="0" borderId="0" xfId="1" applyNumberFormat="1" applyFont="1" applyAlignment="1" applyProtection="1">
      <alignment horizontal="center" vertical="center"/>
    </xf>
    <xf numFmtId="49" fontId="9" fillId="0" borderId="26" xfId="1" applyNumberFormat="1" applyFont="1" applyBorder="1" applyAlignment="1" applyProtection="1">
      <alignment horizontal="center" vertical="center"/>
    </xf>
    <xf numFmtId="49" fontId="9" fillId="0" borderId="0" xfId="1" applyNumberFormat="1" applyFont="1" applyBorder="1" applyAlignment="1" applyProtection="1">
      <alignment horizontal="center" vertical="center"/>
    </xf>
    <xf numFmtId="49" fontId="9" fillId="0" borderId="23" xfId="1" applyNumberFormat="1" applyFont="1" applyFill="1" applyBorder="1" applyAlignment="1" applyProtection="1">
      <alignment horizontal="center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8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>
      <alignment vertical="top"/>
    </xf>
    <xf numFmtId="0" fontId="5" fillId="0" borderId="0" xfId="1" applyFont="1" applyAlignment="1" applyProtection="1">
      <alignment horizontal="left" vertical="center"/>
      <protection locked="0"/>
    </xf>
    <xf numFmtId="0" fontId="4" fillId="0" borderId="0" xfId="1" applyAlignment="1">
      <alignment vertical="center"/>
    </xf>
    <xf numFmtId="176" fontId="10" fillId="0" borderId="0" xfId="1" applyNumberFormat="1" applyFont="1" applyAlignment="1" applyProtection="1">
      <alignment horizontal="right" vertical="center"/>
      <protection locked="0"/>
    </xf>
    <xf numFmtId="0" fontId="11" fillId="0" borderId="0" xfId="1" applyFont="1" applyAlignment="1">
      <alignment horizontal="center" vertical="center"/>
    </xf>
    <xf numFmtId="0" fontId="9" fillId="0" borderId="10" xfId="1" applyFont="1" applyBorder="1" applyAlignment="1">
      <alignment vertical="center"/>
    </xf>
    <xf numFmtId="0" fontId="9" fillId="0" borderId="0" xfId="1" applyFont="1" applyAlignment="1" applyProtection="1">
      <alignment horizontal="left" vertical="center" shrinkToFit="1"/>
      <protection locked="0"/>
    </xf>
    <xf numFmtId="0" fontId="9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9" fillId="0" borderId="26" xfId="1" applyFont="1" applyBorder="1" applyAlignment="1">
      <alignment vertical="center"/>
    </xf>
    <xf numFmtId="49" fontId="5" fillId="0" borderId="34" xfId="1" applyNumberFormat="1" applyFont="1" applyBorder="1" applyAlignment="1">
      <alignment vertical="center"/>
    </xf>
    <xf numFmtId="49" fontId="9" fillId="0" borderId="0" xfId="1" applyNumberFormat="1" applyFont="1" applyAlignment="1">
      <alignment vertical="center"/>
    </xf>
    <xf numFmtId="0" fontId="9" fillId="0" borderId="35" xfId="1" applyFont="1" applyBorder="1" applyAlignment="1">
      <alignment vertical="center"/>
    </xf>
    <xf numFmtId="0" fontId="9" fillId="0" borderId="33" xfId="1" applyFont="1" applyBorder="1" applyAlignment="1">
      <alignment vertical="center"/>
    </xf>
    <xf numFmtId="0" fontId="9" fillId="0" borderId="0" xfId="1" applyFont="1" applyAlignment="1">
      <alignment vertical="top"/>
    </xf>
    <xf numFmtId="38" fontId="9" fillId="0" borderId="0" xfId="2" applyFont="1" applyBorder="1" applyAlignment="1">
      <alignment vertical="center"/>
    </xf>
    <xf numFmtId="38" fontId="8" fillId="0" borderId="33" xfId="2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0" fontId="12" fillId="0" borderId="26" xfId="1" applyFont="1" applyBorder="1" applyAlignment="1">
      <alignment horizontal="left" vertical="center" shrinkToFit="1"/>
    </xf>
    <xf numFmtId="0" fontId="9" fillId="0" borderId="34" xfId="1" applyFont="1" applyBorder="1" applyAlignment="1">
      <alignment vertical="center"/>
    </xf>
    <xf numFmtId="0" fontId="8" fillId="3" borderId="0" xfId="1" applyFont="1" applyFill="1" applyAlignment="1" applyProtection="1">
      <alignment vertical="center"/>
      <protection locked="0"/>
    </xf>
    <xf numFmtId="38" fontId="15" fillId="0" borderId="0" xfId="2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9" fillId="0" borderId="31" xfId="1" applyFont="1" applyBorder="1" applyAlignment="1">
      <alignment vertical="center"/>
    </xf>
    <xf numFmtId="49" fontId="5" fillId="0" borderId="36" xfId="1" applyNumberFormat="1" applyFont="1" applyBorder="1" applyAlignment="1">
      <alignment vertical="center"/>
    </xf>
    <xf numFmtId="49" fontId="9" fillId="0" borderId="30" xfId="1" applyNumberFormat="1" applyFont="1" applyBorder="1" applyAlignment="1">
      <alignment vertical="center"/>
    </xf>
    <xf numFmtId="0" fontId="9" fillId="0" borderId="30" xfId="1" applyFont="1" applyBorder="1" applyAlignment="1">
      <alignment vertical="center"/>
    </xf>
    <xf numFmtId="0" fontId="9" fillId="0" borderId="29" xfId="1" applyFont="1" applyBorder="1" applyAlignment="1">
      <alignment vertical="center"/>
    </xf>
    <xf numFmtId="0" fontId="9" fillId="0" borderId="37" xfId="1" applyFont="1" applyBorder="1" applyAlignment="1">
      <alignment vertical="center"/>
    </xf>
    <xf numFmtId="0" fontId="12" fillId="0" borderId="18" xfId="1" applyFont="1" applyBorder="1" applyAlignment="1">
      <alignment horizontal="left" vertical="center" shrinkToFit="1"/>
    </xf>
    <xf numFmtId="0" fontId="9" fillId="0" borderId="21" xfId="1" applyFont="1" applyBorder="1" applyAlignment="1">
      <alignment vertical="center"/>
    </xf>
    <xf numFmtId="0" fontId="9" fillId="0" borderId="38" xfId="1" applyFont="1" applyBorder="1" applyAlignment="1">
      <alignment vertical="center"/>
    </xf>
    <xf numFmtId="0" fontId="8" fillId="3" borderId="38" xfId="1" applyFont="1" applyFill="1" applyBorder="1" applyAlignment="1" applyProtection="1">
      <alignment vertical="center"/>
      <protection locked="0"/>
    </xf>
    <xf numFmtId="38" fontId="15" fillId="0" borderId="38" xfId="2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5" fillId="0" borderId="36" xfId="1" applyFont="1" applyBorder="1" applyAlignment="1">
      <alignment vertical="center"/>
    </xf>
    <xf numFmtId="0" fontId="9" fillId="0" borderId="0" xfId="1" quotePrefix="1" applyFont="1" applyAlignment="1">
      <alignment vertical="center"/>
    </xf>
    <xf numFmtId="0" fontId="9" fillId="0" borderId="39" xfId="1" applyFont="1" applyBorder="1" applyAlignment="1">
      <alignment vertical="center"/>
    </xf>
    <xf numFmtId="38" fontId="9" fillId="0" borderId="30" xfId="2" applyFont="1" applyBorder="1" applyAlignment="1">
      <alignment vertical="center"/>
    </xf>
    <xf numFmtId="38" fontId="9" fillId="0" borderId="37" xfId="2" applyFont="1" applyBorder="1" applyAlignment="1">
      <alignment horizontal="center" vertical="center"/>
    </xf>
    <xf numFmtId="38" fontId="9" fillId="0" borderId="0" xfId="2" applyFont="1" applyBorder="1" applyAlignment="1">
      <alignment horizontal="center" vertical="center"/>
    </xf>
    <xf numFmtId="0" fontId="9" fillId="0" borderId="18" xfId="1" applyFont="1" applyBorder="1" applyAlignment="1">
      <alignment vertical="center"/>
    </xf>
    <xf numFmtId="0" fontId="9" fillId="0" borderId="26" xfId="1" applyFont="1" applyBorder="1" applyAlignment="1">
      <alignment horizontal="left" vertical="center" indent="2"/>
    </xf>
    <xf numFmtId="0" fontId="9" fillId="0" borderId="9" xfId="1" applyFont="1" applyBorder="1" applyAlignment="1">
      <alignment vertical="center"/>
    </xf>
    <xf numFmtId="0" fontId="9" fillId="0" borderId="40" xfId="1" applyFont="1" applyBorder="1" applyAlignment="1">
      <alignment vertical="center"/>
    </xf>
    <xf numFmtId="0" fontId="9" fillId="0" borderId="41" xfId="1" applyFont="1" applyBorder="1" applyAlignment="1">
      <alignment vertical="center"/>
    </xf>
    <xf numFmtId="0" fontId="5" fillId="0" borderId="34" xfId="1" applyFont="1" applyBorder="1" applyAlignment="1">
      <alignment vertical="center"/>
    </xf>
    <xf numFmtId="38" fontId="15" fillId="0" borderId="10" xfId="2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 shrinkToFit="1"/>
    </xf>
    <xf numFmtId="38" fontId="4" fillId="0" borderId="0" xfId="2" applyFont="1" applyBorder="1" applyAlignment="1">
      <alignment vertical="center" shrinkToFit="1"/>
    </xf>
    <xf numFmtId="0" fontId="9" fillId="0" borderId="0" xfId="1" applyFont="1" applyAlignment="1">
      <alignment vertical="center" shrinkToFit="1"/>
    </xf>
    <xf numFmtId="0" fontId="15" fillId="0" borderId="0" xfId="1" applyFont="1" applyAlignment="1">
      <alignment vertical="center" shrinkToFit="1"/>
    </xf>
    <xf numFmtId="40" fontId="19" fillId="0" borderId="0" xfId="2" applyNumberFormat="1" applyFont="1" applyAlignment="1">
      <alignment vertical="center" shrinkToFit="1"/>
    </xf>
    <xf numFmtId="49" fontId="9" fillId="0" borderId="0" xfId="1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Border="1" applyAlignment="1" applyProtection="1">
      <alignment horizontal="center" vertical="center"/>
    </xf>
    <xf numFmtId="49" fontId="5" fillId="0" borderId="0" xfId="1" applyNumberFormat="1" applyFont="1" applyBorder="1" applyAlignment="1" applyProtection="1">
      <alignment vertical="center"/>
    </xf>
    <xf numFmtId="49" fontId="5" fillId="0" borderId="0" xfId="1" applyNumberFormat="1" applyFont="1" applyAlignment="1" applyProtection="1">
      <alignment horizontal="center" vertical="center"/>
    </xf>
    <xf numFmtId="0" fontId="9" fillId="4" borderId="19" xfId="1" applyNumberFormat="1" applyFont="1" applyFill="1" applyBorder="1" applyAlignment="1" applyProtection="1">
      <alignment horizontal="center" vertical="center"/>
    </xf>
    <xf numFmtId="49" fontId="9" fillId="4" borderId="25" xfId="1" applyNumberFormat="1" applyFont="1" applyFill="1" applyBorder="1" applyAlignment="1" applyProtection="1">
      <alignment horizontal="center" vertical="center" wrapText="1"/>
    </xf>
    <xf numFmtId="49" fontId="9" fillId="4" borderId="28" xfId="1" applyNumberFormat="1" applyFont="1" applyFill="1" applyBorder="1" applyAlignment="1" applyProtection="1">
      <alignment horizontal="center" vertical="center" wrapText="1"/>
    </xf>
    <xf numFmtId="49" fontId="9" fillId="4" borderId="28" xfId="1" applyNumberFormat="1" applyFont="1" applyFill="1" applyBorder="1" applyAlignment="1" applyProtection="1">
      <alignment horizontal="center" vertical="center"/>
    </xf>
    <xf numFmtId="0" fontId="9" fillId="4" borderId="0" xfId="1" applyNumberFormat="1" applyFont="1" applyFill="1" applyBorder="1" applyAlignment="1" applyProtection="1">
      <alignment horizontal="center" vertical="center"/>
    </xf>
    <xf numFmtId="49" fontId="9" fillId="4" borderId="0" xfId="1" applyNumberFormat="1" applyFont="1" applyFill="1" applyBorder="1" applyAlignment="1" applyProtection="1">
      <alignment horizontal="center" vertical="center"/>
    </xf>
    <xf numFmtId="49" fontId="9" fillId="4" borderId="33" xfId="1" applyNumberFormat="1" applyFont="1" applyFill="1" applyBorder="1" applyAlignment="1" applyProtection="1">
      <alignment horizontal="center" vertical="center"/>
    </xf>
    <xf numFmtId="0" fontId="9" fillId="0" borderId="33" xfId="1" applyNumberFormat="1" applyFont="1" applyBorder="1" applyAlignment="1" applyProtection="1">
      <alignment horizontal="center" vertical="center"/>
    </xf>
    <xf numFmtId="0" fontId="9" fillId="2" borderId="38" xfId="1" applyNumberFormat="1" applyFont="1" applyFill="1" applyBorder="1" applyAlignment="1" applyProtection="1">
      <alignment horizontal="center" vertical="center"/>
    </xf>
    <xf numFmtId="0" fontId="9" fillId="2" borderId="39" xfId="1" applyNumberFormat="1" applyFont="1" applyFill="1" applyBorder="1" applyAlignment="1" applyProtection="1">
      <alignment horizontal="center" vertical="center"/>
    </xf>
    <xf numFmtId="49" fontId="9" fillId="0" borderId="28" xfId="1" applyNumberFormat="1" applyFont="1" applyFill="1" applyBorder="1" applyAlignment="1" applyProtection="1">
      <alignment horizontal="center" vertical="center"/>
    </xf>
    <xf numFmtId="49" fontId="5" fillId="0" borderId="39" xfId="1" applyNumberFormat="1" applyFont="1" applyFill="1" applyBorder="1" applyAlignment="1">
      <alignment horizontal="center" vertical="center"/>
    </xf>
    <xf numFmtId="49" fontId="9" fillId="0" borderId="44" xfId="1" applyNumberFormat="1" applyFont="1" applyFill="1" applyBorder="1" applyAlignment="1" applyProtection="1">
      <alignment horizontal="center" vertical="center" wrapText="1"/>
    </xf>
    <xf numFmtId="49" fontId="9" fillId="4" borderId="44" xfId="1" applyNumberFormat="1" applyFont="1" applyFill="1" applyBorder="1" applyAlignment="1" applyProtection="1">
      <alignment horizontal="center" vertical="center" wrapText="1"/>
    </xf>
    <xf numFmtId="0" fontId="9" fillId="4" borderId="45" xfId="1" applyNumberFormat="1" applyFont="1" applyFill="1" applyBorder="1" applyAlignment="1" applyProtection="1">
      <alignment horizontal="center" vertical="center"/>
    </xf>
    <xf numFmtId="49" fontId="9" fillId="0" borderId="28" xfId="1" applyNumberFormat="1" applyFont="1" applyFill="1" applyBorder="1" applyAlignment="1" applyProtection="1">
      <alignment horizontal="center" vertical="center" wrapText="1"/>
    </xf>
    <xf numFmtId="49" fontId="5" fillId="0" borderId="27" xfId="1" applyNumberFormat="1" applyFont="1" applyBorder="1" applyAlignment="1" applyProtection="1">
      <alignment vertical="center"/>
    </xf>
    <xf numFmtId="49" fontId="5" fillId="0" borderId="43" xfId="1" applyNumberFormat="1" applyFont="1" applyBorder="1" applyAlignment="1" applyProtection="1">
      <alignment vertical="center"/>
    </xf>
    <xf numFmtId="49" fontId="9" fillId="0" borderId="0" xfId="1" applyNumberFormat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8" fillId="0" borderId="0" xfId="0" applyFont="1" applyBorder="1">
      <alignment vertical="center"/>
    </xf>
    <xf numFmtId="0" fontId="9" fillId="0" borderId="0" xfId="1" applyFont="1" applyBorder="1" applyAlignment="1">
      <alignment horizontal="center" vertical="center" textRotation="255"/>
    </xf>
    <xf numFmtId="0" fontId="9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2" borderId="46" xfId="1" applyNumberFormat="1" applyFont="1" applyFill="1" applyBorder="1" applyAlignment="1" applyProtection="1">
      <alignment horizontal="center" vertical="center"/>
    </xf>
    <xf numFmtId="0" fontId="9" fillId="2" borderId="45" xfId="1" applyNumberFormat="1" applyFont="1" applyFill="1" applyBorder="1" applyAlignment="1" applyProtection="1">
      <alignment horizontal="center" vertical="center"/>
    </xf>
    <xf numFmtId="49" fontId="9" fillId="0" borderId="28" xfId="1" applyNumberFormat="1" applyFont="1" applyBorder="1" applyAlignment="1">
      <alignment horizontal="center" vertical="center" wrapText="1"/>
    </xf>
    <xf numFmtId="49" fontId="9" fillId="4" borderId="22" xfId="1" applyNumberFormat="1" applyFont="1" applyFill="1" applyBorder="1" applyAlignment="1" applyProtection="1">
      <alignment horizontal="center" vertical="center"/>
    </xf>
    <xf numFmtId="49" fontId="9" fillId="4" borderId="23" xfId="1" applyNumberFormat="1" applyFont="1" applyFill="1" applyBorder="1" applyAlignment="1" applyProtection="1">
      <alignment horizontal="center" vertical="center"/>
    </xf>
    <xf numFmtId="49" fontId="20" fillId="0" borderId="10" xfId="1" applyNumberFormat="1" applyFont="1" applyFill="1" applyBorder="1" applyAlignment="1" applyProtection="1">
      <alignment horizontal="center" vertical="center"/>
    </xf>
    <xf numFmtId="49" fontId="11" fillId="0" borderId="0" xfId="1" applyNumberFormat="1" applyFont="1" applyAlignment="1" applyProtection="1">
      <alignment horizontal="center" vertical="center"/>
    </xf>
    <xf numFmtId="176" fontId="9" fillId="0" borderId="0" xfId="1" applyNumberFormat="1" applyFont="1" applyAlignment="1" applyProtection="1">
      <alignment horizontal="right" vertical="center"/>
      <protection locked="0"/>
    </xf>
    <xf numFmtId="49" fontId="9" fillId="0" borderId="1" xfId="1" applyNumberFormat="1" applyFont="1" applyBorder="1" applyAlignment="1" applyProtection="1">
      <alignment horizontal="center" vertical="center"/>
    </xf>
    <xf numFmtId="49" fontId="9" fillId="0" borderId="2" xfId="1" applyNumberFormat="1" applyFont="1" applyBorder="1" applyAlignment="1" applyProtection="1">
      <alignment horizontal="center" vertical="center"/>
    </xf>
    <xf numFmtId="49" fontId="9" fillId="0" borderId="9" xfId="1" applyNumberFormat="1" applyFont="1" applyFill="1" applyBorder="1" applyAlignment="1" applyProtection="1">
      <alignment horizontal="center" vertical="center" shrinkToFit="1"/>
    </xf>
    <xf numFmtId="49" fontId="9" fillId="0" borderId="11" xfId="1" applyNumberFormat="1" applyFont="1" applyFill="1" applyBorder="1" applyAlignment="1" applyProtection="1">
      <alignment horizontal="center" vertical="center" shrinkToFit="1"/>
    </xf>
    <xf numFmtId="49" fontId="9" fillId="0" borderId="15" xfId="1" applyNumberFormat="1" applyFont="1" applyFill="1" applyBorder="1" applyAlignment="1" applyProtection="1">
      <alignment horizontal="center" vertical="center" shrinkToFit="1"/>
    </xf>
    <xf numFmtId="49" fontId="9" fillId="0" borderId="16" xfId="1" applyNumberFormat="1" applyFont="1" applyFill="1" applyBorder="1" applyAlignment="1" applyProtection="1">
      <alignment horizontal="center" vertical="center" shrinkToFit="1"/>
    </xf>
    <xf numFmtId="49" fontId="9" fillId="0" borderId="17" xfId="1" applyNumberFormat="1" applyFont="1" applyFill="1" applyBorder="1" applyAlignment="1" applyProtection="1">
      <alignment horizontal="center" vertical="center" shrinkToFit="1"/>
    </xf>
    <xf numFmtId="49" fontId="9" fillId="0" borderId="12" xfId="1" applyNumberFormat="1" applyFont="1" applyFill="1" applyBorder="1" applyAlignment="1" applyProtection="1">
      <alignment horizontal="center" vertical="center"/>
    </xf>
    <xf numFmtId="49" fontId="9" fillId="0" borderId="13" xfId="1" applyNumberFormat="1" applyFont="1" applyFill="1" applyBorder="1" applyAlignment="1" applyProtection="1">
      <alignment horizontal="center" vertical="center"/>
    </xf>
    <xf numFmtId="49" fontId="9" fillId="0" borderId="14" xfId="1" applyNumberFormat="1" applyFont="1" applyFill="1" applyBorder="1" applyAlignment="1" applyProtection="1">
      <alignment horizontal="center" vertical="center"/>
    </xf>
    <xf numFmtId="49" fontId="13" fillId="0" borderId="4" xfId="1" applyNumberFormat="1" applyFont="1" applyBorder="1" applyAlignment="1" applyProtection="1">
      <alignment horizontal="center" vertical="center" wrapText="1"/>
    </xf>
    <xf numFmtId="49" fontId="13" fillId="0" borderId="8" xfId="1" applyNumberFormat="1" applyFont="1" applyBorder="1" applyAlignment="1" applyProtection="1">
      <alignment horizontal="center" vertical="center" wrapText="1"/>
    </xf>
    <xf numFmtId="49" fontId="9" fillId="0" borderId="4" xfId="1" applyNumberFormat="1" applyFont="1" applyBorder="1" applyAlignment="1" applyProtection="1">
      <alignment horizontal="center" vertical="center" textRotation="255" wrapText="1"/>
    </xf>
    <xf numFmtId="49" fontId="9" fillId="0" borderId="8" xfId="1" applyNumberFormat="1" applyFont="1" applyBorder="1" applyAlignment="1" applyProtection="1">
      <alignment horizontal="center" vertical="center" textRotation="255" wrapText="1"/>
    </xf>
    <xf numFmtId="49" fontId="9" fillId="0" borderId="1" xfId="1" applyNumberFormat="1" applyFont="1" applyFill="1" applyBorder="1" applyAlignment="1" applyProtection="1">
      <alignment horizontal="center" vertical="center"/>
    </xf>
    <xf numFmtId="49" fontId="9" fillId="0" borderId="2" xfId="1" applyNumberFormat="1" applyFont="1" applyFill="1" applyBorder="1" applyAlignment="1" applyProtection="1">
      <alignment horizontal="center" vertical="center"/>
    </xf>
    <xf numFmtId="49" fontId="9" fillId="0" borderId="3" xfId="1" applyNumberFormat="1" applyFont="1" applyFill="1" applyBorder="1" applyAlignment="1" applyProtection="1">
      <alignment horizontal="center" vertical="center"/>
    </xf>
    <xf numFmtId="49" fontId="9" fillId="0" borderId="5" xfId="1" applyNumberFormat="1" applyFont="1" applyBorder="1" applyAlignment="1" applyProtection="1">
      <alignment horizontal="center" vertical="center"/>
    </xf>
    <xf numFmtId="49" fontId="9" fillId="0" borderId="7" xfId="1" applyNumberFormat="1" applyFont="1" applyBorder="1" applyAlignment="1" applyProtection="1">
      <alignment horizontal="center" vertical="center"/>
    </xf>
    <xf numFmtId="49" fontId="9" fillId="0" borderId="9" xfId="1" applyNumberFormat="1" applyFont="1" applyBorder="1" applyAlignment="1" applyProtection="1">
      <alignment horizontal="center" vertical="center"/>
    </xf>
    <xf numFmtId="49" fontId="9" fillId="0" borderId="11" xfId="1" applyNumberFormat="1" applyFont="1" applyBorder="1" applyAlignment="1" applyProtection="1">
      <alignment horizontal="center" vertical="center"/>
    </xf>
    <xf numFmtId="49" fontId="9" fillId="0" borderId="5" xfId="1" applyNumberFormat="1" applyFont="1" applyFill="1" applyBorder="1" applyAlignment="1" applyProtection="1">
      <alignment horizontal="center" vertical="center" textRotation="255" wrapText="1"/>
    </xf>
    <xf numFmtId="49" fontId="9" fillId="0" borderId="9" xfId="1" applyNumberFormat="1" applyFont="1" applyFill="1" applyBorder="1" applyAlignment="1" applyProtection="1">
      <alignment horizontal="center" vertical="center" textRotation="255" wrapText="1"/>
    </xf>
    <xf numFmtId="0" fontId="5" fillId="0" borderId="1" xfId="1" applyFont="1" applyBorder="1" applyAlignment="1">
      <alignment horizontal="left" vertical="center" indent="1"/>
    </xf>
    <xf numFmtId="0" fontId="5" fillId="0" borderId="2" xfId="1" applyFont="1" applyBorder="1" applyAlignment="1">
      <alignment horizontal="left" vertical="center" indent="1"/>
    </xf>
    <xf numFmtId="0" fontId="5" fillId="0" borderId="3" xfId="1" applyFont="1" applyBorder="1" applyAlignment="1">
      <alignment horizontal="left" vertical="center" indent="1"/>
    </xf>
    <xf numFmtId="0" fontId="5" fillId="0" borderId="4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5" xfId="1" applyFont="1" applyBorder="1" applyAlignment="1" applyProtection="1">
      <alignment vertical="center"/>
    </xf>
    <xf numFmtId="0" fontId="5" fillId="0" borderId="6" xfId="1" applyFont="1" applyBorder="1" applyAlignment="1" applyProtection="1">
      <alignment vertical="center"/>
    </xf>
    <xf numFmtId="0" fontId="5" fillId="0" borderId="7" xfId="1" applyFont="1" applyBorder="1" applyAlignment="1" applyProtection="1">
      <alignment vertical="center"/>
    </xf>
    <xf numFmtId="0" fontId="5" fillId="0" borderId="26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33" xfId="1" applyFont="1" applyBorder="1" applyAlignment="1" applyProtection="1">
      <alignment vertical="center"/>
    </xf>
    <xf numFmtId="0" fontId="5" fillId="0" borderId="9" xfId="1" applyFont="1" applyBorder="1" applyAlignment="1" applyProtection="1">
      <alignment vertical="center"/>
    </xf>
    <xf numFmtId="0" fontId="5" fillId="0" borderId="10" xfId="1" applyFont="1" applyBorder="1" applyAlignment="1" applyProtection="1">
      <alignment vertical="center"/>
    </xf>
    <xf numFmtId="0" fontId="5" fillId="0" borderId="11" xfId="1" applyFont="1" applyBorder="1" applyAlignment="1" applyProtection="1">
      <alignment vertical="center"/>
    </xf>
    <xf numFmtId="0" fontId="9" fillId="0" borderId="1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left" vertical="center"/>
      <protection locked="0"/>
    </xf>
    <xf numFmtId="0" fontId="8" fillId="0" borderId="2" xfId="1" applyFont="1" applyBorder="1" applyAlignment="1" applyProtection="1">
      <alignment horizontal="left" vertical="center"/>
      <protection locked="0"/>
    </xf>
    <xf numFmtId="0" fontId="8" fillId="0" borderId="3" xfId="1" applyFont="1" applyBorder="1" applyAlignment="1" applyProtection="1">
      <alignment horizontal="left" vertical="center"/>
      <protection locked="0"/>
    </xf>
    <xf numFmtId="0" fontId="5" fillId="0" borderId="26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38" fontId="9" fillId="0" borderId="38" xfId="2" applyFont="1" applyBorder="1" applyAlignment="1">
      <alignment horizontal="right" vertical="center"/>
    </xf>
    <xf numFmtId="49" fontId="9" fillId="0" borderId="38" xfId="1" applyNumberFormat="1" applyFont="1" applyBorder="1" applyAlignment="1">
      <alignment horizontal="left" vertical="center"/>
    </xf>
    <xf numFmtId="49" fontId="9" fillId="0" borderId="39" xfId="1" applyNumberFormat="1" applyFont="1" applyBorder="1" applyAlignment="1">
      <alignment horizontal="left" vertical="center"/>
    </xf>
    <xf numFmtId="38" fontId="8" fillId="0" borderId="38" xfId="2" applyFont="1" applyBorder="1" applyAlignment="1">
      <alignment horizontal="right" vertical="center"/>
    </xf>
    <xf numFmtId="38" fontId="8" fillId="0" borderId="20" xfId="2" applyFont="1" applyBorder="1" applyAlignment="1">
      <alignment horizontal="right" vertical="center"/>
    </xf>
    <xf numFmtId="38" fontId="8" fillId="0" borderId="0" xfId="2" applyFont="1" applyBorder="1" applyAlignment="1">
      <alignment vertical="center"/>
    </xf>
    <xf numFmtId="0" fontId="4" fillId="0" borderId="0" xfId="1" applyAlignment="1">
      <alignment vertical="center"/>
    </xf>
    <xf numFmtId="0" fontId="4" fillId="0" borderId="33" xfId="1" applyBorder="1" applyAlignment="1">
      <alignment vertical="center"/>
    </xf>
    <xf numFmtId="0" fontId="9" fillId="0" borderId="0" xfId="1" applyFont="1" applyAlignment="1">
      <alignment vertical="center" shrinkToFit="1"/>
    </xf>
    <xf numFmtId="0" fontId="15" fillId="0" borderId="0" xfId="1" applyFont="1" applyAlignment="1">
      <alignment vertical="center" shrinkToFit="1"/>
    </xf>
    <xf numFmtId="38" fontId="8" fillId="0" borderId="38" xfId="2" applyFont="1" applyBorder="1" applyAlignment="1">
      <alignment vertical="center"/>
    </xf>
    <xf numFmtId="0" fontId="4" fillId="0" borderId="38" xfId="1" applyBorder="1" applyAlignment="1">
      <alignment vertical="center"/>
    </xf>
    <xf numFmtId="0" fontId="4" fillId="0" borderId="20" xfId="1" applyBorder="1" applyAlignment="1">
      <alignment vertical="center"/>
    </xf>
    <xf numFmtId="38" fontId="8" fillId="0" borderId="10" xfId="2" applyFont="1" applyBorder="1" applyAlignment="1">
      <alignment vertical="center"/>
    </xf>
    <xf numFmtId="0" fontId="4" fillId="0" borderId="10" xfId="1" applyBorder="1" applyAlignment="1">
      <alignment vertical="center"/>
    </xf>
    <xf numFmtId="0" fontId="4" fillId="0" borderId="11" xfId="1" applyBorder="1" applyAlignment="1">
      <alignment vertical="center"/>
    </xf>
    <xf numFmtId="38" fontId="9" fillId="0" borderId="10" xfId="1" applyNumberFormat="1" applyFont="1" applyBorder="1" applyAlignment="1">
      <alignment horizontal="center" vertical="center"/>
    </xf>
    <xf numFmtId="49" fontId="9" fillId="0" borderId="10" xfId="1" applyNumberFormat="1" applyFont="1" applyBorder="1" applyAlignment="1">
      <alignment horizontal="left" vertical="center"/>
    </xf>
    <xf numFmtId="38" fontId="9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38" fontId="5" fillId="0" borderId="0" xfId="2" applyFont="1" applyBorder="1" applyAlignment="1">
      <alignment vertical="center" shrinkToFit="1"/>
    </xf>
    <xf numFmtId="0" fontId="16" fillId="0" borderId="0" xfId="1" applyFont="1" applyAlignment="1">
      <alignment vertical="center" shrinkToFit="1"/>
    </xf>
    <xf numFmtId="0" fontId="16" fillId="0" borderId="33" xfId="1" applyFont="1" applyBorder="1" applyAlignment="1">
      <alignment vertical="center" shrinkToFit="1"/>
    </xf>
    <xf numFmtId="38" fontId="8" fillId="0" borderId="10" xfId="2" applyFont="1" applyBorder="1" applyAlignment="1">
      <alignment vertical="center" shrinkToFit="1"/>
    </xf>
    <xf numFmtId="38" fontId="4" fillId="0" borderId="10" xfId="2" applyFont="1" applyBorder="1" applyAlignment="1">
      <alignment vertical="center" shrinkToFit="1"/>
    </xf>
    <xf numFmtId="38" fontId="4" fillId="0" borderId="11" xfId="2" applyFont="1" applyBorder="1" applyAlignment="1">
      <alignment vertical="center" shrinkToFit="1"/>
    </xf>
    <xf numFmtId="0" fontId="9" fillId="0" borderId="0" xfId="1" applyFont="1" applyAlignment="1">
      <alignment horizontal="right" vertical="center" shrinkToFit="1"/>
    </xf>
    <xf numFmtId="0" fontId="15" fillId="0" borderId="0" xfId="1" applyFont="1" applyAlignment="1">
      <alignment horizontal="right" vertical="center" shrinkToFit="1"/>
    </xf>
    <xf numFmtId="40" fontId="17" fillId="0" borderId="0" xfId="2" applyNumberFormat="1" applyFont="1" applyAlignment="1">
      <alignment horizontal="center" vertical="center" shrinkToFit="1"/>
    </xf>
    <xf numFmtId="0" fontId="9" fillId="3" borderId="42" xfId="1" applyFont="1" applyFill="1" applyBorder="1" applyAlignment="1" applyProtection="1">
      <alignment horizontal="left" vertical="center" shrinkToFit="1"/>
      <protection locked="0"/>
    </xf>
    <xf numFmtId="0" fontId="9" fillId="0" borderId="38" xfId="1" applyFont="1" applyBorder="1" applyAlignment="1">
      <alignment horizontal="center" vertical="center" shrinkToFit="1"/>
    </xf>
    <xf numFmtId="38" fontId="9" fillId="0" borderId="0" xfId="2" applyFont="1" applyBorder="1" applyAlignment="1">
      <alignment horizontal="right" vertical="center"/>
    </xf>
    <xf numFmtId="49" fontId="9" fillId="0" borderId="0" xfId="1" applyNumberFormat="1" applyFont="1" applyAlignment="1">
      <alignment horizontal="left" vertical="center"/>
    </xf>
    <xf numFmtId="49" fontId="9" fillId="0" borderId="35" xfId="1" applyNumberFormat="1" applyFont="1" applyBorder="1" applyAlignment="1">
      <alignment horizontal="left" vertical="center"/>
    </xf>
    <xf numFmtId="38" fontId="8" fillId="0" borderId="0" xfId="2" applyFont="1" applyBorder="1" applyAlignment="1">
      <alignment horizontal="right" vertical="center"/>
    </xf>
    <xf numFmtId="38" fontId="8" fillId="0" borderId="33" xfId="2" applyFont="1" applyBorder="1" applyAlignment="1">
      <alignment horizontal="right" vertical="center"/>
    </xf>
    <xf numFmtId="176" fontId="10" fillId="0" borderId="0" xfId="1" applyNumberFormat="1" applyFont="1" applyAlignment="1" applyProtection="1">
      <alignment horizontal="right" vertical="center"/>
      <protection locked="0"/>
    </xf>
    <xf numFmtId="0" fontId="11" fillId="0" borderId="0" xfId="1" applyFont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 shrinkToFit="1"/>
      <protection locked="0"/>
    </xf>
    <xf numFmtId="0" fontId="9" fillId="0" borderId="10" xfId="1" applyFont="1" applyBorder="1" applyAlignment="1">
      <alignment horizontal="right" vertical="center"/>
    </xf>
    <xf numFmtId="0" fontId="15" fillId="0" borderId="10" xfId="1" applyFont="1" applyBorder="1" applyAlignment="1">
      <alignment horizontal="right" vertical="center"/>
    </xf>
  </cellXfs>
  <cellStyles count="3">
    <cellStyle name="桁区切り 2" xfId="2" xr:uid="{36541373-83A2-415E-B9DE-E887898EA963}"/>
    <cellStyle name="標準" xfId="0" builtinId="0"/>
    <cellStyle name="標準 2" xfId="1" xr:uid="{27E2ADC9-5D92-442A-BE22-85262B8EE095}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173BC-1B98-477B-88C0-347AD1E33D15}">
  <sheetPr>
    <tabColor rgb="FFFFC000"/>
  </sheetPr>
  <dimension ref="A1:R41"/>
  <sheetViews>
    <sheetView tabSelected="1" view="pageBreakPreview" zoomScaleNormal="100" zoomScaleSheetLayoutView="100" workbookViewId="0">
      <selection activeCell="A8" sqref="A8:N8"/>
    </sheetView>
  </sheetViews>
  <sheetFormatPr defaultRowHeight="24.95" customHeight="1" x14ac:dyDescent="0.4"/>
  <cols>
    <col min="1" max="1" width="2.875" style="2" customWidth="1"/>
    <col min="2" max="2" width="18.625" style="2" customWidth="1"/>
    <col min="3" max="3" width="3.625" style="22" customWidth="1"/>
    <col min="4" max="4" width="3.125" style="22" customWidth="1"/>
    <col min="5" max="5" width="12.625" style="23" customWidth="1"/>
    <col min="6" max="6" width="3.125" style="23" customWidth="1"/>
    <col min="7" max="7" width="12.625" style="23" customWidth="1"/>
    <col min="8" max="8" width="3.125" style="23" customWidth="1"/>
    <col min="9" max="9" width="12.625" style="23" customWidth="1"/>
    <col min="10" max="10" width="3.125" style="23" customWidth="1"/>
    <col min="11" max="11" width="12.625" style="23" customWidth="1"/>
    <col min="12" max="12" width="3.125" style="23" customWidth="1"/>
    <col min="13" max="13" width="12.625" style="23" customWidth="1"/>
    <col min="14" max="14" width="4.625" style="2" customWidth="1"/>
    <col min="15" max="15" width="37.75" style="2" customWidth="1"/>
    <col min="16" max="16" width="26.5" style="2" customWidth="1"/>
    <col min="17" max="16384" width="9" style="2"/>
  </cols>
  <sheetData>
    <row r="1" spans="1:18" ht="19.5" customHeight="1" x14ac:dyDescent="0.4">
      <c r="A1" s="1" t="s">
        <v>104</v>
      </c>
      <c r="E1" s="22"/>
      <c r="F1" s="22"/>
      <c r="G1" s="22"/>
      <c r="H1" s="22"/>
      <c r="I1" s="22"/>
      <c r="J1" s="22"/>
      <c r="K1" s="35" t="s">
        <v>0</v>
      </c>
      <c r="L1" s="155"/>
      <c r="M1" s="156"/>
      <c r="N1" s="157"/>
    </row>
    <row r="2" spans="1:18" ht="15" customHeight="1" x14ac:dyDescent="0.4">
      <c r="E2" s="22"/>
      <c r="F2" s="22"/>
      <c r="G2" s="22"/>
      <c r="H2" s="22"/>
      <c r="I2" s="22"/>
      <c r="J2" s="22"/>
      <c r="K2" s="158" t="s">
        <v>1</v>
      </c>
      <c r="L2" s="161" t="s">
        <v>120</v>
      </c>
      <c r="M2" s="162"/>
      <c r="N2" s="163"/>
    </row>
    <row r="3" spans="1:18" ht="15" customHeight="1" x14ac:dyDescent="0.4">
      <c r="E3" s="22"/>
      <c r="F3" s="22"/>
      <c r="G3" s="22"/>
      <c r="H3" s="22"/>
      <c r="I3" s="22"/>
      <c r="J3" s="22"/>
      <c r="K3" s="159"/>
      <c r="L3" s="164" t="s">
        <v>121</v>
      </c>
      <c r="M3" s="165"/>
      <c r="N3" s="166"/>
    </row>
    <row r="4" spans="1:18" ht="15" customHeight="1" x14ac:dyDescent="0.4">
      <c r="E4" s="22"/>
      <c r="F4" s="22"/>
      <c r="G4" s="22"/>
      <c r="H4" s="22"/>
      <c r="I4" s="22"/>
      <c r="J4" s="22"/>
      <c r="K4" s="160"/>
      <c r="L4" s="167" t="s">
        <v>119</v>
      </c>
      <c r="M4" s="168"/>
      <c r="N4" s="169"/>
    </row>
    <row r="5" spans="1:18" s="3" customFormat="1" ht="9.75" customHeight="1" x14ac:dyDescent="0.4"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4"/>
      <c r="O5" s="4"/>
      <c r="P5" s="4"/>
      <c r="Q5" s="5"/>
    </row>
    <row r="6" spans="1:18" s="3" customFormat="1" ht="17.100000000000001" customHeight="1" x14ac:dyDescent="0.4">
      <c r="C6" s="24"/>
      <c r="D6" s="24"/>
      <c r="E6" s="24"/>
      <c r="F6" s="24"/>
      <c r="G6" s="24"/>
      <c r="H6" s="24"/>
      <c r="I6" s="24"/>
      <c r="J6" s="24"/>
      <c r="K6" s="131" t="s">
        <v>2</v>
      </c>
      <c r="L6" s="131"/>
      <c r="M6" s="131"/>
      <c r="N6" s="131"/>
      <c r="O6" s="6"/>
      <c r="P6" s="6"/>
      <c r="Q6" s="6"/>
      <c r="R6" s="7"/>
    </row>
    <row r="7" spans="1:18" s="3" customFormat="1" ht="17.100000000000001" customHeight="1" x14ac:dyDescent="0.4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8" ht="30" customHeight="1" x14ac:dyDescent="0.4">
      <c r="A8" s="130" t="s">
        <v>84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</row>
    <row r="9" spans="1:18" ht="24.95" customHeight="1" x14ac:dyDescent="0.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8" ht="24.95" customHeight="1" x14ac:dyDescent="0.4">
      <c r="A10" s="129" t="s">
        <v>107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</row>
    <row r="11" spans="1:18" ht="16.5" customHeight="1" x14ac:dyDescent="0.4">
      <c r="A11" s="149" t="s">
        <v>3</v>
      </c>
      <c r="B11" s="150"/>
      <c r="C11" s="153" t="s">
        <v>4</v>
      </c>
      <c r="D11" s="139" t="s">
        <v>5</v>
      </c>
      <c r="E11" s="140"/>
      <c r="F11" s="141" t="s">
        <v>6</v>
      </c>
      <c r="G11" s="141"/>
      <c r="H11" s="139" t="s">
        <v>7</v>
      </c>
      <c r="I11" s="140"/>
      <c r="J11" s="141" t="s">
        <v>8</v>
      </c>
      <c r="K11" s="141"/>
      <c r="L11" s="139" t="s">
        <v>9</v>
      </c>
      <c r="M11" s="140"/>
      <c r="N11" s="144" t="s">
        <v>10</v>
      </c>
      <c r="O11" s="142" t="s">
        <v>11</v>
      </c>
    </row>
    <row r="12" spans="1:18" ht="44.25" customHeight="1" x14ac:dyDescent="0.4">
      <c r="A12" s="151"/>
      <c r="B12" s="152"/>
      <c r="C12" s="154"/>
      <c r="D12" s="134" t="s">
        <v>12</v>
      </c>
      <c r="E12" s="135"/>
      <c r="F12" s="136" t="s">
        <v>13</v>
      </c>
      <c r="G12" s="136"/>
      <c r="H12" s="137" t="s">
        <v>14</v>
      </c>
      <c r="I12" s="138"/>
      <c r="J12" s="136" t="s">
        <v>15</v>
      </c>
      <c r="K12" s="136"/>
      <c r="L12" s="137" t="s">
        <v>16</v>
      </c>
      <c r="M12" s="138"/>
      <c r="N12" s="145"/>
      <c r="O12" s="143"/>
    </row>
    <row r="13" spans="1:18" ht="32.25" customHeight="1" x14ac:dyDescent="0.4">
      <c r="A13" s="11" t="s">
        <v>76</v>
      </c>
      <c r="B13" s="14" t="s">
        <v>103</v>
      </c>
      <c r="C13" s="27">
        <v>1</v>
      </c>
      <c r="D13" s="124" t="s">
        <v>17</v>
      </c>
      <c r="E13" s="109" t="s">
        <v>18</v>
      </c>
      <c r="F13" s="124" t="s">
        <v>17</v>
      </c>
      <c r="G13" s="109" t="s">
        <v>19</v>
      </c>
      <c r="H13" s="124" t="s">
        <v>17</v>
      </c>
      <c r="I13" s="109" t="s">
        <v>20</v>
      </c>
      <c r="J13" s="124"/>
      <c r="K13" s="126" t="s">
        <v>21</v>
      </c>
      <c r="L13" s="124"/>
      <c r="M13" s="114" t="s">
        <v>101</v>
      </c>
      <c r="N13" s="12"/>
      <c r="O13" s="13"/>
    </row>
    <row r="14" spans="1:18" ht="47.25" customHeight="1" x14ac:dyDescent="0.4">
      <c r="A14" s="11" t="s">
        <v>77</v>
      </c>
      <c r="B14" s="16" t="s">
        <v>102</v>
      </c>
      <c r="C14" s="27">
        <v>1</v>
      </c>
      <c r="D14" s="125"/>
      <c r="E14" s="15" t="s">
        <v>106</v>
      </c>
      <c r="F14" s="125"/>
      <c r="G14" s="15" t="s">
        <v>105</v>
      </c>
      <c r="H14" s="125"/>
      <c r="I14" s="15" t="s">
        <v>98</v>
      </c>
      <c r="J14" s="113" t="s">
        <v>17</v>
      </c>
      <c r="K14" s="100"/>
      <c r="L14" s="125"/>
      <c r="M14" s="15" t="s">
        <v>100</v>
      </c>
      <c r="N14" s="12"/>
      <c r="O14" s="21"/>
    </row>
    <row r="15" spans="1:18" ht="22.5" customHeight="1" x14ac:dyDescent="0.4">
      <c r="A15" s="132" t="s">
        <v>22</v>
      </c>
      <c r="B15" s="133"/>
      <c r="C15" s="146" t="s">
        <v>79</v>
      </c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7">
        <f>SUM(N13:N14)</f>
        <v>0</v>
      </c>
      <c r="O15" s="115"/>
    </row>
    <row r="16" spans="1:18" ht="24.95" customHeight="1" x14ac:dyDescent="0.4">
      <c r="A16" s="32"/>
      <c r="B16" s="32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6"/>
      <c r="O16" s="97"/>
    </row>
    <row r="17" spans="1:15" ht="22.5" customHeight="1" x14ac:dyDescent="0.4">
      <c r="A17" s="129" t="s">
        <v>108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97"/>
    </row>
    <row r="18" spans="1:15" ht="16.5" customHeight="1" x14ac:dyDescent="0.4">
      <c r="A18" s="149" t="s">
        <v>3</v>
      </c>
      <c r="B18" s="150"/>
      <c r="C18" s="153" t="s">
        <v>4</v>
      </c>
      <c r="D18" s="139" t="s">
        <v>5</v>
      </c>
      <c r="E18" s="140"/>
      <c r="F18" s="141" t="s">
        <v>6</v>
      </c>
      <c r="G18" s="141"/>
      <c r="H18" s="139" t="s">
        <v>7</v>
      </c>
      <c r="I18" s="140"/>
      <c r="J18" s="141" t="s">
        <v>8</v>
      </c>
      <c r="K18" s="141"/>
      <c r="L18" s="139" t="s">
        <v>9</v>
      </c>
      <c r="M18" s="140"/>
      <c r="N18" s="144" t="s">
        <v>10</v>
      </c>
      <c r="O18" s="142" t="s">
        <v>11</v>
      </c>
    </row>
    <row r="19" spans="1:15" ht="44.25" customHeight="1" x14ac:dyDescent="0.4">
      <c r="A19" s="151"/>
      <c r="B19" s="152"/>
      <c r="C19" s="154"/>
      <c r="D19" s="134" t="s">
        <v>12</v>
      </c>
      <c r="E19" s="135"/>
      <c r="F19" s="136" t="s">
        <v>13</v>
      </c>
      <c r="G19" s="136"/>
      <c r="H19" s="137" t="s">
        <v>14</v>
      </c>
      <c r="I19" s="138"/>
      <c r="J19" s="136" t="s">
        <v>15</v>
      </c>
      <c r="K19" s="136"/>
      <c r="L19" s="137" t="s">
        <v>16</v>
      </c>
      <c r="M19" s="138"/>
      <c r="N19" s="145"/>
      <c r="O19" s="143"/>
    </row>
    <row r="20" spans="1:15" ht="32.25" customHeight="1" x14ac:dyDescent="0.4">
      <c r="A20" s="11" t="s">
        <v>78</v>
      </c>
      <c r="B20" s="28" t="s">
        <v>23</v>
      </c>
      <c r="C20" s="9">
        <v>1</v>
      </c>
      <c r="D20" s="10" t="s">
        <v>17</v>
      </c>
      <c r="E20" s="26" t="s">
        <v>24</v>
      </c>
      <c r="F20" s="19" t="s">
        <v>17</v>
      </c>
      <c r="G20" s="109" t="s">
        <v>25</v>
      </c>
      <c r="H20" s="107"/>
      <c r="I20" s="109" t="s">
        <v>26</v>
      </c>
      <c r="J20" s="108" t="s">
        <v>17</v>
      </c>
      <c r="K20" s="18" t="s">
        <v>29</v>
      </c>
      <c r="L20" s="127"/>
      <c r="M20" s="128"/>
      <c r="N20" s="12"/>
      <c r="O20" s="13"/>
    </row>
    <row r="21" spans="1:15" ht="47.25" customHeight="1" x14ac:dyDescent="0.4">
      <c r="A21" s="11" t="s">
        <v>82</v>
      </c>
      <c r="B21" s="16" t="s">
        <v>102</v>
      </c>
      <c r="C21" s="27">
        <v>1</v>
      </c>
      <c r="D21" s="125"/>
      <c r="E21" s="15" t="s">
        <v>106</v>
      </c>
      <c r="F21" s="125"/>
      <c r="G21" s="15" t="s">
        <v>105</v>
      </c>
      <c r="H21" s="125"/>
      <c r="I21" s="15" t="s">
        <v>98</v>
      </c>
      <c r="J21" s="113" t="s">
        <v>17</v>
      </c>
      <c r="K21" s="100"/>
      <c r="L21" s="113" t="s">
        <v>17</v>
      </c>
      <c r="M21" s="100"/>
      <c r="N21" s="12"/>
      <c r="O21" s="13"/>
    </row>
    <row r="22" spans="1:15" ht="47.25" customHeight="1" x14ac:dyDescent="0.4">
      <c r="A22" s="31" t="s">
        <v>90</v>
      </c>
      <c r="B22" s="20" t="s">
        <v>27</v>
      </c>
      <c r="C22" s="29">
        <v>1</v>
      </c>
      <c r="D22" s="10" t="s">
        <v>17</v>
      </c>
      <c r="E22" s="110" t="s">
        <v>28</v>
      </c>
      <c r="F22" s="19" t="s">
        <v>17</v>
      </c>
      <c r="G22" s="111" t="s">
        <v>30</v>
      </c>
      <c r="H22" s="103"/>
      <c r="I22" s="112"/>
      <c r="J22" s="103"/>
      <c r="K22" s="112"/>
      <c r="L22" s="104"/>
      <c r="M22" s="105"/>
      <c r="N22" s="106"/>
      <c r="O22" s="116"/>
    </row>
    <row r="23" spans="1:15" ht="22.5" customHeight="1" x14ac:dyDescent="0.4">
      <c r="A23" s="132" t="s">
        <v>22</v>
      </c>
      <c r="B23" s="133"/>
      <c r="C23" s="146" t="s">
        <v>110</v>
      </c>
      <c r="D23" s="147"/>
      <c r="E23" s="147"/>
      <c r="F23" s="147"/>
      <c r="G23" s="147"/>
      <c r="H23" s="147"/>
      <c r="I23" s="147"/>
      <c r="J23" s="147"/>
      <c r="K23" s="147"/>
      <c r="L23" s="147"/>
      <c r="M23" s="148"/>
      <c r="N23" s="17">
        <f>SUM(N20:N21)</f>
        <v>0</v>
      </c>
      <c r="O23" s="115"/>
    </row>
    <row r="24" spans="1:15" ht="24.95" customHeight="1" x14ac:dyDescent="0.4">
      <c r="A24" s="32"/>
      <c r="B24" s="32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6"/>
      <c r="O24" s="97"/>
    </row>
    <row r="25" spans="1:15" ht="24.95" customHeight="1" x14ac:dyDescent="0.4">
      <c r="A25" s="129" t="s">
        <v>109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97"/>
    </row>
    <row r="26" spans="1:15" ht="16.5" customHeight="1" x14ac:dyDescent="0.4">
      <c r="A26" s="149" t="s">
        <v>3</v>
      </c>
      <c r="B26" s="150"/>
      <c r="C26" s="153" t="s">
        <v>4</v>
      </c>
      <c r="D26" s="139" t="s">
        <v>5</v>
      </c>
      <c r="E26" s="140"/>
      <c r="F26" s="141" t="s">
        <v>6</v>
      </c>
      <c r="G26" s="141"/>
      <c r="H26" s="139" t="s">
        <v>7</v>
      </c>
      <c r="I26" s="140"/>
      <c r="J26" s="141" t="s">
        <v>8</v>
      </c>
      <c r="K26" s="141"/>
      <c r="L26" s="139" t="s">
        <v>9</v>
      </c>
      <c r="M26" s="140"/>
      <c r="N26" s="144" t="s">
        <v>10</v>
      </c>
      <c r="O26" s="142" t="s">
        <v>11</v>
      </c>
    </row>
    <row r="27" spans="1:15" ht="44.25" customHeight="1" x14ac:dyDescent="0.4">
      <c r="A27" s="151"/>
      <c r="B27" s="152"/>
      <c r="C27" s="154"/>
      <c r="D27" s="134" t="s">
        <v>12</v>
      </c>
      <c r="E27" s="135"/>
      <c r="F27" s="136" t="s">
        <v>13</v>
      </c>
      <c r="G27" s="136"/>
      <c r="H27" s="137" t="s">
        <v>14</v>
      </c>
      <c r="I27" s="138"/>
      <c r="J27" s="136" t="s">
        <v>15</v>
      </c>
      <c r="K27" s="136"/>
      <c r="L27" s="137" t="s">
        <v>16</v>
      </c>
      <c r="M27" s="138"/>
      <c r="N27" s="145"/>
      <c r="O27" s="143"/>
    </row>
    <row r="28" spans="1:15" ht="32.25" customHeight="1" x14ac:dyDescent="0.4">
      <c r="A28" s="11" t="s">
        <v>83</v>
      </c>
      <c r="B28" s="14" t="s">
        <v>80</v>
      </c>
      <c r="C28" s="27">
        <v>1</v>
      </c>
      <c r="D28" s="10"/>
      <c r="E28" s="33" t="s">
        <v>81</v>
      </c>
      <c r="F28" s="99" t="s">
        <v>17</v>
      </c>
      <c r="G28" s="102"/>
      <c r="H28" s="99" t="s">
        <v>17</v>
      </c>
      <c r="I28" s="102"/>
      <c r="J28" s="99"/>
      <c r="K28" s="101"/>
      <c r="L28" s="127"/>
      <c r="M28" s="128"/>
      <c r="N28" s="12"/>
      <c r="O28" s="13"/>
    </row>
    <row r="29" spans="1:15" ht="47.25" customHeight="1" x14ac:dyDescent="0.4">
      <c r="A29" s="11" t="s">
        <v>91</v>
      </c>
      <c r="B29" s="16" t="s">
        <v>102</v>
      </c>
      <c r="C29" s="27">
        <v>1</v>
      </c>
      <c r="D29" s="125"/>
      <c r="E29" s="15" t="s">
        <v>106</v>
      </c>
      <c r="F29" s="125"/>
      <c r="G29" s="15" t="s">
        <v>105</v>
      </c>
      <c r="H29" s="125"/>
      <c r="I29" s="15" t="s">
        <v>98</v>
      </c>
      <c r="J29" s="113" t="s">
        <v>17</v>
      </c>
      <c r="K29" s="100"/>
      <c r="L29" s="125"/>
      <c r="M29" s="15" t="s">
        <v>100</v>
      </c>
      <c r="N29" s="12"/>
      <c r="O29" s="21"/>
    </row>
    <row r="30" spans="1:15" ht="22.5" customHeight="1" x14ac:dyDescent="0.4">
      <c r="A30" s="132" t="s">
        <v>22</v>
      </c>
      <c r="B30" s="133"/>
      <c r="C30" s="146" t="s">
        <v>111</v>
      </c>
      <c r="D30" s="147"/>
      <c r="E30" s="147"/>
      <c r="F30" s="147"/>
      <c r="G30" s="147"/>
      <c r="H30" s="147"/>
      <c r="I30" s="147"/>
      <c r="J30" s="147"/>
      <c r="K30" s="147"/>
      <c r="L30" s="147"/>
      <c r="M30" s="148"/>
      <c r="N30" s="17">
        <f>SUM(N28:N29)</f>
        <v>0</v>
      </c>
      <c r="O30" s="115"/>
    </row>
    <row r="31" spans="1:15" ht="9" customHeight="1" x14ac:dyDescent="0.4">
      <c r="A31" s="32"/>
      <c r="B31" s="32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6"/>
      <c r="O31" s="97"/>
    </row>
    <row r="32" spans="1:15" ht="17.25" customHeight="1" x14ac:dyDescent="0.4">
      <c r="A32" s="98" t="s">
        <v>86</v>
      </c>
      <c r="B32" s="1" t="s">
        <v>85</v>
      </c>
      <c r="E32" s="22"/>
      <c r="F32" s="22"/>
      <c r="N32" s="8"/>
    </row>
    <row r="33" spans="1:14" ht="17.25" customHeight="1" x14ac:dyDescent="0.4">
      <c r="A33" s="98" t="s">
        <v>86</v>
      </c>
      <c r="B33" s="1" t="s">
        <v>116</v>
      </c>
      <c r="E33" s="22"/>
      <c r="F33" s="22"/>
      <c r="N33" s="8"/>
    </row>
    <row r="34" spans="1:14" ht="17.25" customHeight="1" x14ac:dyDescent="0.4">
      <c r="A34" s="98" t="s">
        <v>86</v>
      </c>
      <c r="B34" s="1" t="s">
        <v>112</v>
      </c>
      <c r="E34" s="22"/>
      <c r="F34" s="22"/>
      <c r="N34" s="8"/>
    </row>
    <row r="35" spans="1:14" ht="17.25" customHeight="1" x14ac:dyDescent="0.4">
      <c r="A35" s="98" t="s">
        <v>86</v>
      </c>
      <c r="B35" s="1" t="s">
        <v>99</v>
      </c>
      <c r="E35" s="22"/>
      <c r="F35" s="22"/>
      <c r="N35" s="8"/>
    </row>
    <row r="36" spans="1:14" ht="17.25" customHeight="1" x14ac:dyDescent="0.4">
      <c r="A36" s="98" t="s">
        <v>86</v>
      </c>
      <c r="B36" s="2" t="s">
        <v>118</v>
      </c>
      <c r="E36" s="22"/>
      <c r="F36" s="22"/>
      <c r="N36" s="8"/>
    </row>
    <row r="37" spans="1:14" ht="17.25" customHeight="1" x14ac:dyDescent="0.4">
      <c r="A37" s="98" t="s">
        <v>86</v>
      </c>
      <c r="B37" s="2" t="s">
        <v>117</v>
      </c>
      <c r="E37" s="22"/>
      <c r="F37" s="22"/>
      <c r="N37" s="8"/>
    </row>
    <row r="38" spans="1:14" s="22" customFormat="1" ht="17.25" customHeight="1" x14ac:dyDescent="0.4">
      <c r="A38" s="98"/>
      <c r="E38" s="23"/>
      <c r="F38" s="23"/>
      <c r="G38" s="23"/>
      <c r="H38" s="23"/>
      <c r="I38" s="23"/>
      <c r="J38" s="23"/>
      <c r="K38" s="23"/>
      <c r="L38" s="23"/>
      <c r="M38" s="23"/>
    </row>
    <row r="39" spans="1:14" s="22" customFormat="1" ht="17.25" customHeight="1" x14ac:dyDescent="0.4">
      <c r="E39" s="23"/>
      <c r="F39" s="23"/>
      <c r="G39" s="23"/>
      <c r="H39" s="23"/>
      <c r="I39" s="23"/>
      <c r="J39" s="23"/>
      <c r="K39" s="23"/>
      <c r="L39" s="23"/>
      <c r="M39" s="23"/>
    </row>
    <row r="40" spans="1:14" ht="17.25" customHeight="1" x14ac:dyDescent="0.4"/>
    <row r="41" spans="1:14" ht="17.25" customHeight="1" x14ac:dyDescent="0.4"/>
  </sheetData>
  <mergeCells count="60">
    <mergeCell ref="O18:O19"/>
    <mergeCell ref="N18:N19"/>
    <mergeCell ref="O11:O12"/>
    <mergeCell ref="J11:K11"/>
    <mergeCell ref="N11:N12"/>
    <mergeCell ref="C15:M15"/>
    <mergeCell ref="F19:G19"/>
    <mergeCell ref="H19:I19"/>
    <mergeCell ref="J19:K19"/>
    <mergeCell ref="L19:M19"/>
    <mergeCell ref="L1:N1"/>
    <mergeCell ref="K2:K4"/>
    <mergeCell ref="L2:N2"/>
    <mergeCell ref="L3:N3"/>
    <mergeCell ref="L4:N4"/>
    <mergeCell ref="A30:B30"/>
    <mergeCell ref="C30:M30"/>
    <mergeCell ref="A10:N10"/>
    <mergeCell ref="A25:N25"/>
    <mergeCell ref="A26:B27"/>
    <mergeCell ref="C26:C27"/>
    <mergeCell ref="A11:B12"/>
    <mergeCell ref="C11:C12"/>
    <mergeCell ref="D11:E11"/>
    <mergeCell ref="F11:G11"/>
    <mergeCell ref="H11:I11"/>
    <mergeCell ref="L11:M11"/>
    <mergeCell ref="A23:B23"/>
    <mergeCell ref="C23:M23"/>
    <mergeCell ref="A18:B19"/>
    <mergeCell ref="C18:C19"/>
    <mergeCell ref="O26:O27"/>
    <mergeCell ref="F27:G27"/>
    <mergeCell ref="H27:I27"/>
    <mergeCell ref="L28:M28"/>
    <mergeCell ref="F26:G26"/>
    <mergeCell ref="H26:I26"/>
    <mergeCell ref="N26:N27"/>
    <mergeCell ref="D27:E27"/>
    <mergeCell ref="J27:K27"/>
    <mergeCell ref="L27:M27"/>
    <mergeCell ref="D26:E26"/>
    <mergeCell ref="J26:K26"/>
    <mergeCell ref="L26:M26"/>
    <mergeCell ref="L20:M20"/>
    <mergeCell ref="A17:N17"/>
    <mergeCell ref="A8:N8"/>
    <mergeCell ref="K6:N6"/>
    <mergeCell ref="A15:B15"/>
    <mergeCell ref="D12:E12"/>
    <mergeCell ref="F12:G12"/>
    <mergeCell ref="H12:I12"/>
    <mergeCell ref="J12:K12"/>
    <mergeCell ref="L12:M12"/>
    <mergeCell ref="D18:E18"/>
    <mergeCell ref="F18:G18"/>
    <mergeCell ref="H18:I18"/>
    <mergeCell ref="J18:K18"/>
    <mergeCell ref="L18:M18"/>
    <mergeCell ref="D19:E19"/>
  </mergeCells>
  <phoneticPr fontId="6"/>
  <dataValidations count="4">
    <dataValidation type="list" allowBlank="1" showInputMessage="1" showErrorMessage="1" sqref="L13:L14 F13:F14 L29 H13:H14 F28:F29 H28:H29 D28:D29 H20:H22 J28:J29 J13:J14 J20:J22 D13:D14 F20:F22 D20:D22 L21" xr:uid="{C744A397-0022-4C97-81E0-D792FDC58953}">
      <formula1>"　,○"</formula1>
    </dataValidation>
    <dataValidation type="list" showInputMessage="1" showErrorMessage="1" sqref="L2:N2" xr:uid="{A061CAA2-51E7-4B30-8820-F37A6D18E0DC}">
      <formula1>"　□ 医薬品,　■ 医療機器"</formula1>
    </dataValidation>
    <dataValidation type="list" showInputMessage="1" showErrorMessage="1" sqref="L3:N3" xr:uid="{B9ADF2B8-13C6-4054-BAA7-50DE2A56CC39}">
      <formula1>"　□ 医療機器,　■ 医療機器"</formula1>
    </dataValidation>
    <dataValidation type="list" showInputMessage="1" showErrorMessage="1" sqref="L4:N4" xr:uid="{940ADECC-7C01-458C-946E-D5244868AE73}">
      <formula1>"　□ 再生医療等製品,　■ 再生医療等製品"</formula1>
    </dataValidation>
  </dataValidations>
  <printOptions horizontalCentered="1"/>
  <pageMargins left="0" right="0" top="0.59055118110236227" bottom="0.55118110236220474" header="0.39370078740157483" footer="0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D786E-CFE3-416E-8F15-1E2F438E4CE5}">
  <sheetPr>
    <tabColor rgb="FFFFFFCC"/>
  </sheetPr>
  <dimension ref="A1:Y266"/>
  <sheetViews>
    <sheetView view="pageBreakPreview" zoomScaleNormal="100" zoomScaleSheetLayoutView="100" workbookViewId="0">
      <pane ySplit="1" topLeftCell="A2" activePane="bottomLeft" state="frozen"/>
      <selection pane="bottomLeft" activeCell="T29" sqref="T29"/>
    </sheetView>
  </sheetViews>
  <sheetFormatPr defaultRowHeight="17.100000000000001" customHeight="1" x14ac:dyDescent="0.4"/>
  <cols>
    <col min="1" max="1" width="19" style="3" customWidth="1"/>
    <col min="2" max="2" width="11.5" style="3" customWidth="1"/>
    <col min="3" max="14" width="4" style="3" customWidth="1"/>
    <col min="15" max="18" width="4.5" style="3" customWidth="1"/>
    <col min="19" max="19" width="3.25" style="3" customWidth="1"/>
    <col min="20" max="20" width="9.125" style="3" customWidth="1"/>
    <col min="21" max="16384" width="9" style="3"/>
  </cols>
  <sheetData>
    <row r="1" spans="1:25" ht="15" customHeight="1" x14ac:dyDescent="0.4">
      <c r="A1" s="34" t="s">
        <v>31</v>
      </c>
      <c r="B1" s="170" t="s">
        <v>32</v>
      </c>
      <c r="C1" s="171"/>
      <c r="D1" s="170" t="s">
        <v>33</v>
      </c>
      <c r="E1" s="172"/>
      <c r="F1" s="172"/>
      <c r="G1" s="171"/>
      <c r="J1" s="173" t="s">
        <v>0</v>
      </c>
      <c r="K1" s="174"/>
      <c r="L1" s="175"/>
      <c r="M1" s="176"/>
      <c r="N1" s="177"/>
      <c r="O1" s="177"/>
      <c r="P1" s="177"/>
      <c r="Q1" s="178"/>
      <c r="R1" s="36"/>
      <c r="S1" s="36"/>
    </row>
    <row r="2" spans="1:25" ht="15" customHeight="1" x14ac:dyDescent="0.4">
      <c r="A2" s="37" t="s">
        <v>34</v>
      </c>
      <c r="J2" s="179" t="s">
        <v>1</v>
      </c>
      <c r="K2" s="180"/>
      <c r="L2" s="181"/>
      <c r="M2" s="161" t="s">
        <v>120</v>
      </c>
      <c r="N2" s="162"/>
      <c r="O2" s="162"/>
      <c r="P2" s="162"/>
      <c r="Q2" s="163"/>
      <c r="R2" s="38"/>
      <c r="S2" s="38"/>
    </row>
    <row r="3" spans="1:25" ht="15" customHeight="1" x14ac:dyDescent="0.4">
      <c r="A3" s="37"/>
      <c r="J3" s="179"/>
      <c r="K3" s="180"/>
      <c r="L3" s="181"/>
      <c r="M3" s="164" t="s">
        <v>121</v>
      </c>
      <c r="N3" s="165"/>
      <c r="O3" s="165"/>
      <c r="P3" s="165"/>
      <c r="Q3" s="166"/>
      <c r="R3" s="38"/>
      <c r="S3" s="38"/>
    </row>
    <row r="4" spans="1:25" ht="15" customHeight="1" x14ac:dyDescent="0.4">
      <c r="J4" s="182"/>
      <c r="K4" s="183"/>
      <c r="L4" s="184"/>
      <c r="M4" s="167" t="s">
        <v>119</v>
      </c>
      <c r="N4" s="168"/>
      <c r="O4" s="168"/>
      <c r="P4" s="168"/>
      <c r="Q4" s="169"/>
      <c r="R4" s="38"/>
      <c r="S4" s="38"/>
    </row>
    <row r="5" spans="1:25" ht="9.75" customHeight="1" x14ac:dyDescent="0.4">
      <c r="K5" s="39"/>
      <c r="L5" s="39"/>
      <c r="M5" s="39"/>
      <c r="N5" s="34"/>
      <c r="O5" s="34"/>
      <c r="P5" s="34"/>
    </row>
    <row r="6" spans="1:25" ht="17.100000000000001" customHeight="1" x14ac:dyDescent="0.4">
      <c r="J6" s="224" t="s">
        <v>2</v>
      </c>
      <c r="K6" s="224"/>
      <c r="L6" s="224"/>
      <c r="M6" s="224"/>
      <c r="N6" s="224"/>
      <c r="O6" s="224"/>
      <c r="P6" s="224"/>
      <c r="Q6" s="224"/>
      <c r="R6" s="40"/>
      <c r="S6" s="40"/>
      <c r="T6" s="7"/>
      <c r="U6" s="7"/>
      <c r="V6" s="7"/>
      <c r="W6" s="7"/>
      <c r="X6" s="7"/>
      <c r="Y6" s="7"/>
    </row>
    <row r="8" spans="1:25" ht="19.5" customHeight="1" x14ac:dyDescent="0.4">
      <c r="A8" s="225" t="s">
        <v>35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41"/>
      <c r="S8" s="41"/>
    </row>
    <row r="9" spans="1:25" ht="12" customHeight="1" x14ac:dyDescent="0.4">
      <c r="H9" s="3" t="s">
        <v>36</v>
      </c>
    </row>
    <row r="10" spans="1:25" s="44" customFormat="1" ht="27" customHeight="1" x14ac:dyDescent="0.4">
      <c r="A10" s="42" t="s">
        <v>37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43"/>
      <c r="S10" s="43"/>
    </row>
    <row r="11" spans="1:25" s="44" customFormat="1" ht="7.5" customHeight="1" x14ac:dyDescent="0.4"/>
    <row r="12" spans="1:25" s="44" customFormat="1" ht="17.100000000000001" customHeight="1" x14ac:dyDescent="0.4">
      <c r="A12" s="44" t="s">
        <v>95</v>
      </c>
      <c r="O12" s="227" t="s">
        <v>38</v>
      </c>
      <c r="P12" s="228"/>
      <c r="Q12" s="228"/>
      <c r="R12" s="45"/>
      <c r="S12" s="45"/>
    </row>
    <row r="13" spans="1:25" s="47" customFormat="1" ht="18" customHeight="1" x14ac:dyDescent="0.4">
      <c r="A13" s="185" t="s">
        <v>39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7"/>
      <c r="R13" s="46"/>
      <c r="S13" s="46"/>
    </row>
    <row r="14" spans="1:25" s="44" customFormat="1" ht="18" customHeight="1" x14ac:dyDescent="0.4">
      <c r="A14" s="48" t="s">
        <v>40</v>
      </c>
      <c r="B14" s="49" t="s">
        <v>88</v>
      </c>
      <c r="C14" s="50"/>
      <c r="D14" s="50"/>
      <c r="E14" s="50"/>
      <c r="F14" s="50"/>
      <c r="N14" s="51"/>
      <c r="Q14" s="52"/>
    </row>
    <row r="15" spans="1:25" s="44" customFormat="1" ht="18" customHeight="1" x14ac:dyDescent="0.4">
      <c r="A15" s="48"/>
      <c r="B15" s="49" t="s">
        <v>87</v>
      </c>
      <c r="C15" s="50"/>
      <c r="D15" s="50"/>
      <c r="E15" s="50"/>
      <c r="F15" s="50"/>
      <c r="N15" s="51"/>
      <c r="Q15" s="52"/>
    </row>
    <row r="16" spans="1:25" s="44" customFormat="1" ht="18" customHeight="1" x14ac:dyDescent="0.4">
      <c r="A16" s="48"/>
      <c r="B16" s="49" t="s">
        <v>113</v>
      </c>
      <c r="C16" s="50"/>
      <c r="D16" s="50"/>
      <c r="E16" s="50"/>
      <c r="F16" s="50"/>
      <c r="G16" s="53"/>
      <c r="H16" s="53"/>
      <c r="I16" s="53"/>
      <c r="J16" s="53"/>
      <c r="K16" s="53"/>
      <c r="L16" s="53"/>
      <c r="M16" s="53"/>
      <c r="N16" s="51"/>
      <c r="P16" s="54" t="s">
        <v>41</v>
      </c>
      <c r="Q16" s="52"/>
    </row>
    <row r="17" spans="1:24" s="44" customFormat="1" ht="18" customHeight="1" x14ac:dyDescent="0.4">
      <c r="A17" s="57"/>
      <c r="B17" s="58"/>
      <c r="C17" s="59">
        <f>IF('鳥大書式(1)-A(臨床試験経費ポイント算出表)'!N15="","",'鳥大書式(1)-A(臨床試験経費ポイント算出表)'!N15)</f>
        <v>0</v>
      </c>
      <c r="D17" s="218" t="s">
        <v>89</v>
      </c>
      <c r="E17" s="218"/>
      <c r="F17" s="218"/>
      <c r="G17" s="218"/>
      <c r="H17" s="219">
        <f>C17*6000*0.8</f>
        <v>0</v>
      </c>
      <c r="I17" s="219"/>
      <c r="J17" s="60" t="s">
        <v>42</v>
      </c>
      <c r="K17" s="47" t="s">
        <v>43</v>
      </c>
      <c r="L17" s="220" t="s">
        <v>44</v>
      </c>
      <c r="M17" s="220"/>
      <c r="N17" s="221"/>
      <c r="O17" s="222">
        <f>H17*1.1</f>
        <v>0</v>
      </c>
      <c r="P17" s="222"/>
      <c r="Q17" s="223"/>
      <c r="R17" s="61"/>
      <c r="S17" s="61"/>
    </row>
    <row r="18" spans="1:24" s="44" customFormat="1" ht="18" customHeight="1" x14ac:dyDescent="0.4">
      <c r="A18" s="62" t="s">
        <v>45</v>
      </c>
      <c r="B18" s="63" t="s">
        <v>92</v>
      </c>
      <c r="C18" s="64"/>
      <c r="D18" s="64"/>
      <c r="E18" s="64"/>
      <c r="F18" s="64"/>
      <c r="G18" s="65"/>
      <c r="H18" s="65"/>
      <c r="I18" s="65"/>
      <c r="J18" s="65"/>
      <c r="K18" s="65"/>
      <c r="L18" s="65"/>
      <c r="M18" s="65"/>
      <c r="N18" s="66"/>
      <c r="O18" s="65"/>
      <c r="P18" s="65"/>
      <c r="Q18" s="67"/>
    </row>
    <row r="19" spans="1:24" s="44" customFormat="1" ht="18" customHeight="1" x14ac:dyDescent="0.4">
      <c r="A19" s="48"/>
      <c r="B19" s="63" t="s">
        <v>93</v>
      </c>
      <c r="C19" s="117"/>
      <c r="D19" s="117"/>
      <c r="E19" s="117"/>
      <c r="F19" s="117"/>
      <c r="G19" s="118"/>
      <c r="H19" s="118"/>
      <c r="I19" s="118"/>
      <c r="J19" s="118"/>
      <c r="K19" s="118"/>
      <c r="L19" s="118"/>
      <c r="M19" s="118"/>
      <c r="N19" s="51"/>
      <c r="O19" s="118"/>
      <c r="P19" s="118"/>
      <c r="Q19" s="52"/>
    </row>
    <row r="20" spans="1:24" s="44" customFormat="1" ht="18" customHeight="1" x14ac:dyDescent="0.4">
      <c r="A20" s="48"/>
      <c r="B20" s="63" t="s">
        <v>114</v>
      </c>
      <c r="C20" s="50"/>
      <c r="D20" s="50"/>
      <c r="E20" s="50"/>
      <c r="F20" s="50"/>
      <c r="N20" s="51"/>
      <c r="P20" s="44" t="s">
        <v>46</v>
      </c>
      <c r="Q20" s="55"/>
      <c r="R20" s="56"/>
      <c r="S20" s="56"/>
    </row>
    <row r="21" spans="1:24" s="44" customFormat="1" ht="18" customHeight="1" x14ac:dyDescent="0.4">
      <c r="A21" s="68"/>
      <c r="B21" s="69"/>
      <c r="C21" s="71">
        <f>IF('鳥大書式(1)-A(臨床試験経費ポイント算出表)'!N23="","",'鳥大書式(1)-A(臨床試験経費ポイント算出表)'!N23)</f>
        <v>0</v>
      </c>
      <c r="D21" s="218" t="s">
        <v>94</v>
      </c>
      <c r="E21" s="218"/>
      <c r="F21" s="218"/>
      <c r="G21" s="218"/>
      <c r="H21" s="188">
        <f>C21*1000*0.8</f>
        <v>0</v>
      </c>
      <c r="I21" s="188"/>
      <c r="J21" s="72" t="s">
        <v>42</v>
      </c>
      <c r="K21" s="73" t="s">
        <v>43</v>
      </c>
      <c r="L21" s="189" t="s">
        <v>44</v>
      </c>
      <c r="M21" s="189"/>
      <c r="N21" s="190"/>
      <c r="O21" s="191">
        <f>H21*1.1</f>
        <v>0</v>
      </c>
      <c r="P21" s="191"/>
      <c r="Q21" s="192"/>
      <c r="R21" s="61"/>
      <c r="S21" s="61"/>
    </row>
    <row r="22" spans="1:24" s="44" customFormat="1" ht="18" customHeight="1" x14ac:dyDescent="0.4">
      <c r="A22" s="48" t="s">
        <v>47</v>
      </c>
      <c r="B22" s="49" t="s">
        <v>96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6"/>
      <c r="P22" s="75" t="s">
        <v>48</v>
      </c>
      <c r="Q22" s="52"/>
    </row>
    <row r="23" spans="1:24" s="44" customFormat="1" ht="18" customHeight="1" x14ac:dyDescent="0.4">
      <c r="A23" s="48"/>
      <c r="B23" s="69"/>
      <c r="C23" s="59">
        <f>IF('鳥大書式(1)-A(臨床試験経費ポイント算出表)'!N30="","",'鳥大書式(1)-A(臨床試験経費ポイント算出表)'!N30)</f>
        <v>0</v>
      </c>
      <c r="D23" s="218" t="s">
        <v>97</v>
      </c>
      <c r="E23" s="218"/>
      <c r="F23" s="218"/>
      <c r="G23" s="218"/>
      <c r="H23" s="219">
        <f>C23*3750*0.8</f>
        <v>0</v>
      </c>
      <c r="I23" s="219"/>
      <c r="J23" s="60" t="s">
        <v>42</v>
      </c>
      <c r="K23" s="47" t="s">
        <v>43</v>
      </c>
      <c r="L23" s="220" t="s">
        <v>44</v>
      </c>
      <c r="M23" s="220"/>
      <c r="N23" s="221"/>
      <c r="O23" s="193">
        <f>H23*1.1</f>
        <v>0</v>
      </c>
      <c r="P23" s="194"/>
      <c r="Q23" s="195"/>
      <c r="R23" s="39"/>
      <c r="S23" s="39"/>
    </row>
    <row r="24" spans="1:24" s="44" customFormat="1" ht="18" customHeight="1" x14ac:dyDescent="0.4">
      <c r="A24" s="62" t="s">
        <v>49</v>
      </c>
      <c r="B24" s="74" t="s">
        <v>50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6"/>
      <c r="O24" s="65"/>
      <c r="P24" s="77" t="s">
        <v>51</v>
      </c>
      <c r="Q24" s="78"/>
      <c r="R24" s="79"/>
      <c r="S24" s="79"/>
      <c r="W24" s="196"/>
      <c r="X24" s="197"/>
    </row>
    <row r="25" spans="1:24" s="44" customFormat="1" ht="18" customHeight="1" x14ac:dyDescent="0.4">
      <c r="A25" s="80"/>
      <c r="B25" s="69"/>
      <c r="C25" s="70"/>
      <c r="D25" s="188">
        <f>(O17+O21+O23)</f>
        <v>0</v>
      </c>
      <c r="E25" s="188"/>
      <c r="F25" s="72" t="s">
        <v>42</v>
      </c>
      <c r="G25" s="73" t="s">
        <v>43</v>
      </c>
      <c r="H25" s="189" t="s">
        <v>52</v>
      </c>
      <c r="I25" s="189"/>
      <c r="J25" s="189"/>
      <c r="K25" s="70"/>
      <c r="L25" s="70"/>
      <c r="M25" s="70"/>
      <c r="N25" s="76"/>
      <c r="O25" s="198">
        <f>D25*0.2</f>
        <v>0</v>
      </c>
      <c r="P25" s="199"/>
      <c r="Q25" s="200"/>
      <c r="R25" s="39"/>
      <c r="S25" s="39"/>
    </row>
    <row r="26" spans="1:24" s="44" customFormat="1" ht="18" customHeight="1" x14ac:dyDescent="0.4">
      <c r="A26" s="81" t="s">
        <v>53</v>
      </c>
      <c r="B26" s="58"/>
      <c r="N26" s="51"/>
      <c r="P26" s="54" t="s">
        <v>54</v>
      </c>
      <c r="Q26" s="52"/>
    </row>
    <row r="27" spans="1:24" s="44" customFormat="1" ht="18" customHeight="1" x14ac:dyDescent="0.4">
      <c r="A27" s="82"/>
      <c r="B27" s="83"/>
      <c r="C27" s="42"/>
      <c r="D27" s="42" t="s">
        <v>55</v>
      </c>
      <c r="E27" s="42"/>
      <c r="F27" s="42"/>
      <c r="G27" s="42"/>
      <c r="H27" s="42"/>
      <c r="I27" s="42"/>
      <c r="J27" s="42"/>
      <c r="K27" s="42"/>
      <c r="L27" s="42"/>
      <c r="M27" s="42"/>
      <c r="N27" s="84"/>
      <c r="O27" s="201">
        <f>O17+O21+O23+O25</f>
        <v>0</v>
      </c>
      <c r="P27" s="202"/>
      <c r="Q27" s="203"/>
      <c r="R27" s="39"/>
      <c r="S27" s="39"/>
    </row>
    <row r="28" spans="1:24" s="47" customFormat="1" ht="18" customHeight="1" x14ac:dyDescent="0.4">
      <c r="A28" s="185" t="s">
        <v>56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7"/>
      <c r="R28" s="46"/>
      <c r="S28" s="46"/>
    </row>
    <row r="29" spans="1:24" s="44" customFormat="1" ht="18" customHeight="1" x14ac:dyDescent="0.4">
      <c r="A29" s="81" t="s">
        <v>53</v>
      </c>
      <c r="B29" s="85" t="s">
        <v>57</v>
      </c>
      <c r="N29" s="51"/>
      <c r="P29" s="54" t="s">
        <v>58</v>
      </c>
      <c r="Q29" s="52"/>
    </row>
    <row r="30" spans="1:24" s="44" customFormat="1" ht="18" customHeight="1" x14ac:dyDescent="0.4">
      <c r="A30" s="82"/>
      <c r="B30" s="83"/>
      <c r="C30" s="42"/>
      <c r="D30" s="42" t="s">
        <v>59</v>
      </c>
      <c r="E30" s="204">
        <f>O27</f>
        <v>0</v>
      </c>
      <c r="F30" s="204"/>
      <c r="G30" s="204"/>
      <c r="H30" s="86" t="s">
        <v>42</v>
      </c>
      <c r="I30" s="87" t="s">
        <v>43</v>
      </c>
      <c r="J30" s="205" t="s">
        <v>60</v>
      </c>
      <c r="K30" s="205"/>
      <c r="L30" s="205"/>
      <c r="M30" s="42"/>
      <c r="N30" s="84"/>
      <c r="O30" s="201">
        <f>ROUNDUP(E30*0.3,0)</f>
        <v>0</v>
      </c>
      <c r="P30" s="202"/>
      <c r="Q30" s="203"/>
      <c r="R30" s="39"/>
      <c r="S30" s="39"/>
    </row>
    <row r="31" spans="1:24" s="44" customFormat="1" ht="18" customHeight="1" x14ac:dyDescent="0.4">
      <c r="A31" s="185" t="s">
        <v>61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7"/>
      <c r="R31" s="46"/>
      <c r="S31" s="46"/>
    </row>
    <row r="32" spans="1:24" s="44" customFormat="1" ht="18" customHeight="1" x14ac:dyDescent="0.4">
      <c r="A32" s="48"/>
      <c r="B32" s="85" t="s">
        <v>62</v>
      </c>
      <c r="N32" s="51"/>
      <c r="O32" s="54"/>
      <c r="P32" s="54" t="s">
        <v>63</v>
      </c>
      <c r="Q32" s="52"/>
    </row>
    <row r="33" spans="1:25" s="44" customFormat="1" ht="18" customHeight="1" x14ac:dyDescent="0.4">
      <c r="A33" s="48"/>
      <c r="B33" s="58"/>
      <c r="D33" s="44" t="s">
        <v>64</v>
      </c>
      <c r="E33" s="206">
        <f>+O27</f>
        <v>0</v>
      </c>
      <c r="F33" s="206"/>
      <c r="G33" s="206"/>
      <c r="H33" s="47" t="s">
        <v>42</v>
      </c>
      <c r="I33" s="47" t="s">
        <v>65</v>
      </c>
      <c r="J33" s="47" t="s">
        <v>66</v>
      </c>
      <c r="K33" s="206">
        <f>+O30</f>
        <v>0</v>
      </c>
      <c r="L33" s="207"/>
      <c r="M33" s="207"/>
      <c r="N33" s="51" t="s">
        <v>67</v>
      </c>
      <c r="O33" s="193">
        <f>E33+K33</f>
        <v>0</v>
      </c>
      <c r="P33" s="194"/>
      <c r="Q33" s="195"/>
      <c r="R33" s="39"/>
      <c r="S33" s="39"/>
    </row>
    <row r="34" spans="1:25" s="44" customFormat="1" ht="15" customHeight="1" x14ac:dyDescent="0.4">
      <c r="A34" s="48"/>
      <c r="B34" s="58"/>
      <c r="E34" s="88"/>
      <c r="F34" s="89"/>
      <c r="G34" s="89"/>
      <c r="N34" s="51"/>
      <c r="O34" s="208" t="s">
        <v>68</v>
      </c>
      <c r="P34" s="209"/>
      <c r="Q34" s="210"/>
      <c r="R34" s="90"/>
      <c r="S34" s="90"/>
    </row>
    <row r="35" spans="1:25" s="44" customFormat="1" ht="18" customHeight="1" x14ac:dyDescent="0.4">
      <c r="A35" s="82"/>
      <c r="B35" s="83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84"/>
      <c r="O35" s="211">
        <f>ROUNDDOWN(O33/110*10,0)</f>
        <v>0</v>
      </c>
      <c r="P35" s="212"/>
      <c r="Q35" s="213"/>
      <c r="R35" s="91"/>
      <c r="S35" s="91"/>
      <c r="T35" s="118"/>
      <c r="U35" s="118"/>
      <c r="V35" s="118"/>
      <c r="W35" s="118"/>
      <c r="X35" s="118"/>
      <c r="Y35" s="118"/>
    </row>
    <row r="36" spans="1:25" s="44" customFormat="1" ht="18" customHeight="1" x14ac:dyDescent="0.4">
      <c r="S36" s="118"/>
      <c r="T36" s="118"/>
      <c r="U36" s="119"/>
      <c r="V36" s="119"/>
      <c r="W36" s="119"/>
      <c r="X36" s="119"/>
      <c r="Y36" s="118"/>
    </row>
    <row r="37" spans="1:25" s="44" customFormat="1" ht="18" customHeight="1" x14ac:dyDescent="0.4">
      <c r="A37" s="92" t="s">
        <v>69</v>
      </c>
      <c r="B37" s="214" t="s">
        <v>70</v>
      </c>
      <c r="C37" s="215"/>
      <c r="D37" s="47">
        <v>100</v>
      </c>
      <c r="E37" s="196" t="s">
        <v>71</v>
      </c>
      <c r="F37" s="197"/>
      <c r="G37" s="216">
        <f>ROUNDUP(O$33*D37/100,0)</f>
        <v>0</v>
      </c>
      <c r="H37" s="216"/>
      <c r="I37" s="216"/>
      <c r="J37" s="89" t="s">
        <v>67</v>
      </c>
      <c r="K37" s="44" t="s">
        <v>72</v>
      </c>
      <c r="L37" s="217"/>
      <c r="M37" s="217"/>
      <c r="N37" s="217"/>
      <c r="O37" s="217"/>
      <c r="P37" s="217"/>
      <c r="Q37" s="44" t="s">
        <v>73</v>
      </c>
      <c r="S37" s="120"/>
      <c r="T37" s="121"/>
      <c r="U37" s="119"/>
      <c r="V37" s="119"/>
      <c r="W37" s="119"/>
      <c r="X37" s="119"/>
      <c r="Y37" s="122"/>
    </row>
    <row r="38" spans="1:25" s="44" customFormat="1" ht="18" customHeight="1" x14ac:dyDescent="0.4">
      <c r="B38" s="92"/>
      <c r="C38" s="93"/>
      <c r="E38" s="92"/>
      <c r="F38" s="93"/>
      <c r="G38" s="94"/>
      <c r="H38" s="94"/>
      <c r="I38" s="94"/>
      <c r="J38" s="89"/>
      <c r="L38" s="92"/>
      <c r="M38" s="93"/>
      <c r="N38" s="93"/>
      <c r="O38" s="93"/>
      <c r="P38" s="93"/>
      <c r="S38" s="118"/>
      <c r="T38" s="118"/>
      <c r="U38" s="119"/>
      <c r="V38" s="119"/>
      <c r="W38" s="119"/>
      <c r="X38" s="123"/>
      <c r="Y38" s="118"/>
    </row>
    <row r="39" spans="1:25" s="44" customFormat="1" ht="18" customHeight="1" x14ac:dyDescent="0.4">
      <c r="A39" s="44" t="s">
        <v>74</v>
      </c>
    </row>
    <row r="40" spans="1:25" s="44" customFormat="1" ht="18" customHeight="1" x14ac:dyDescent="0.4">
      <c r="A40" s="44" t="s">
        <v>115</v>
      </c>
    </row>
    <row r="41" spans="1:25" s="44" customFormat="1" ht="18" customHeight="1" x14ac:dyDescent="0.4">
      <c r="A41" s="44" t="s">
        <v>122</v>
      </c>
    </row>
    <row r="42" spans="1:25" s="44" customFormat="1" ht="18" customHeight="1" x14ac:dyDescent="0.4">
      <c r="A42" s="44" t="s">
        <v>75</v>
      </c>
    </row>
    <row r="43" spans="1:25" ht="18" customHeight="1" x14ac:dyDescent="0.4"/>
    <row r="44" spans="1:25" ht="18" customHeight="1" x14ac:dyDescent="0.4"/>
    <row r="45" spans="1:25" ht="18" customHeight="1" x14ac:dyDescent="0.4"/>
    <row r="46" spans="1:25" ht="18" customHeight="1" x14ac:dyDescent="0.4"/>
    <row r="47" spans="1:25" ht="18" customHeight="1" x14ac:dyDescent="0.4"/>
    <row r="48" spans="1:25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  <row r="101" ht="18" customHeight="1" x14ac:dyDescent="0.4"/>
    <row r="102" ht="18" customHeight="1" x14ac:dyDescent="0.4"/>
    <row r="103" ht="18" customHeight="1" x14ac:dyDescent="0.4"/>
    <row r="104" ht="18" customHeight="1" x14ac:dyDescent="0.4"/>
    <row r="105" ht="18" customHeight="1" x14ac:dyDescent="0.4"/>
    <row r="106" ht="18" customHeight="1" x14ac:dyDescent="0.4"/>
    <row r="107" ht="18" customHeight="1" x14ac:dyDescent="0.4"/>
    <row r="108" ht="18" customHeight="1" x14ac:dyDescent="0.4"/>
    <row r="109" ht="18" customHeight="1" x14ac:dyDescent="0.4"/>
    <row r="110" ht="18" customHeight="1" x14ac:dyDescent="0.4"/>
    <row r="111" ht="18" customHeight="1" x14ac:dyDescent="0.4"/>
    <row r="112" ht="18" customHeight="1" x14ac:dyDescent="0.4"/>
    <row r="113" ht="18" customHeight="1" x14ac:dyDescent="0.4"/>
    <row r="114" ht="18" customHeight="1" x14ac:dyDescent="0.4"/>
    <row r="115" ht="18" customHeight="1" x14ac:dyDescent="0.4"/>
    <row r="116" ht="18" customHeight="1" x14ac:dyDescent="0.4"/>
    <row r="117" ht="18" customHeight="1" x14ac:dyDescent="0.4"/>
    <row r="118" ht="18" customHeight="1" x14ac:dyDescent="0.4"/>
    <row r="119" ht="18" customHeight="1" x14ac:dyDescent="0.4"/>
    <row r="120" ht="18" customHeight="1" x14ac:dyDescent="0.4"/>
    <row r="121" ht="18" customHeight="1" x14ac:dyDescent="0.4"/>
    <row r="122" ht="18" customHeight="1" x14ac:dyDescent="0.4"/>
    <row r="123" ht="18" customHeight="1" x14ac:dyDescent="0.4"/>
    <row r="124" ht="18" customHeight="1" x14ac:dyDescent="0.4"/>
    <row r="125" ht="18" customHeight="1" x14ac:dyDescent="0.4"/>
    <row r="126" ht="18" customHeight="1" x14ac:dyDescent="0.4"/>
    <row r="127" ht="18" customHeight="1" x14ac:dyDescent="0.4"/>
    <row r="128" ht="18" customHeight="1" x14ac:dyDescent="0.4"/>
    <row r="129" ht="18" customHeight="1" x14ac:dyDescent="0.4"/>
    <row r="130" ht="18" customHeight="1" x14ac:dyDescent="0.4"/>
    <row r="131" ht="18" customHeight="1" x14ac:dyDescent="0.4"/>
    <row r="132" ht="18" customHeight="1" x14ac:dyDescent="0.4"/>
    <row r="133" ht="18" customHeight="1" x14ac:dyDescent="0.4"/>
    <row r="134" ht="18" customHeight="1" x14ac:dyDescent="0.4"/>
    <row r="135" ht="18" customHeight="1" x14ac:dyDescent="0.4"/>
    <row r="136" ht="18" customHeight="1" x14ac:dyDescent="0.4"/>
    <row r="137" ht="18" customHeight="1" x14ac:dyDescent="0.4"/>
    <row r="138" ht="18" customHeight="1" x14ac:dyDescent="0.4"/>
    <row r="139" ht="18" customHeight="1" x14ac:dyDescent="0.4"/>
    <row r="140" ht="18" customHeight="1" x14ac:dyDescent="0.4"/>
    <row r="141" ht="18" customHeight="1" x14ac:dyDescent="0.4"/>
    <row r="142" ht="18" customHeight="1" x14ac:dyDescent="0.4"/>
    <row r="143" ht="18" customHeight="1" x14ac:dyDescent="0.4"/>
    <row r="144" ht="18" customHeight="1" x14ac:dyDescent="0.4"/>
    <row r="145" ht="18" customHeight="1" x14ac:dyDescent="0.4"/>
    <row r="146" ht="18" customHeight="1" x14ac:dyDescent="0.4"/>
    <row r="147" ht="18" customHeight="1" x14ac:dyDescent="0.4"/>
    <row r="148" ht="18" customHeight="1" x14ac:dyDescent="0.4"/>
    <row r="149" ht="18" customHeight="1" x14ac:dyDescent="0.4"/>
    <row r="150" ht="18" customHeight="1" x14ac:dyDescent="0.4"/>
    <row r="151" ht="18" customHeight="1" x14ac:dyDescent="0.4"/>
    <row r="152" ht="18" customHeight="1" x14ac:dyDescent="0.4"/>
    <row r="153" ht="18" customHeight="1" x14ac:dyDescent="0.4"/>
    <row r="154" ht="18" customHeight="1" x14ac:dyDescent="0.4"/>
    <row r="155" ht="18" customHeight="1" x14ac:dyDescent="0.4"/>
    <row r="156" ht="18" customHeight="1" x14ac:dyDescent="0.4"/>
    <row r="157" ht="18" customHeight="1" x14ac:dyDescent="0.4"/>
    <row r="158" ht="18" customHeight="1" x14ac:dyDescent="0.4"/>
    <row r="159" ht="18" customHeight="1" x14ac:dyDescent="0.4"/>
    <row r="160" ht="18" customHeight="1" x14ac:dyDescent="0.4"/>
    <row r="161" ht="18" customHeight="1" x14ac:dyDescent="0.4"/>
    <row r="162" ht="18" customHeight="1" x14ac:dyDescent="0.4"/>
    <row r="163" ht="18" customHeight="1" x14ac:dyDescent="0.4"/>
    <row r="164" ht="18" customHeight="1" x14ac:dyDescent="0.4"/>
    <row r="165" ht="18" customHeight="1" x14ac:dyDescent="0.4"/>
    <row r="166" ht="18" customHeight="1" x14ac:dyDescent="0.4"/>
    <row r="167" ht="18" customHeight="1" x14ac:dyDescent="0.4"/>
    <row r="168" ht="18" customHeight="1" x14ac:dyDescent="0.4"/>
    <row r="169" ht="18" customHeight="1" x14ac:dyDescent="0.4"/>
    <row r="170" ht="18" customHeight="1" x14ac:dyDescent="0.4"/>
    <row r="171" ht="18" customHeight="1" x14ac:dyDescent="0.4"/>
    <row r="172" ht="18" customHeight="1" x14ac:dyDescent="0.4"/>
    <row r="173" ht="18" customHeight="1" x14ac:dyDescent="0.4"/>
    <row r="174" ht="18" customHeight="1" x14ac:dyDescent="0.4"/>
    <row r="175" ht="18" customHeight="1" x14ac:dyDescent="0.4"/>
    <row r="176" ht="18" customHeight="1" x14ac:dyDescent="0.4"/>
    <row r="177" ht="18" customHeight="1" x14ac:dyDescent="0.4"/>
    <row r="178" ht="18" customHeight="1" x14ac:dyDescent="0.4"/>
    <row r="179" ht="18" customHeight="1" x14ac:dyDescent="0.4"/>
    <row r="180" ht="18" customHeight="1" x14ac:dyDescent="0.4"/>
    <row r="181" ht="18" customHeight="1" x14ac:dyDescent="0.4"/>
    <row r="182" ht="18" customHeight="1" x14ac:dyDescent="0.4"/>
    <row r="183" ht="18" customHeight="1" x14ac:dyDescent="0.4"/>
    <row r="184" ht="18" customHeight="1" x14ac:dyDescent="0.4"/>
    <row r="185" ht="18" customHeight="1" x14ac:dyDescent="0.4"/>
    <row r="186" ht="18" customHeight="1" x14ac:dyDescent="0.4"/>
    <row r="187" ht="18" customHeight="1" x14ac:dyDescent="0.4"/>
    <row r="188" ht="18" customHeight="1" x14ac:dyDescent="0.4"/>
    <row r="189" ht="18" customHeight="1" x14ac:dyDescent="0.4"/>
    <row r="190" ht="18" customHeight="1" x14ac:dyDescent="0.4"/>
    <row r="191" ht="18" customHeight="1" x14ac:dyDescent="0.4"/>
    <row r="192" ht="18" customHeight="1" x14ac:dyDescent="0.4"/>
    <row r="193" ht="18" customHeight="1" x14ac:dyDescent="0.4"/>
    <row r="194" ht="18" customHeight="1" x14ac:dyDescent="0.4"/>
    <row r="195" ht="18" customHeight="1" x14ac:dyDescent="0.4"/>
    <row r="196" ht="18" customHeight="1" x14ac:dyDescent="0.4"/>
    <row r="197" ht="18" customHeight="1" x14ac:dyDescent="0.4"/>
    <row r="198" ht="18" customHeight="1" x14ac:dyDescent="0.4"/>
    <row r="199" ht="18" customHeight="1" x14ac:dyDescent="0.4"/>
    <row r="200" ht="18" customHeight="1" x14ac:dyDescent="0.4"/>
    <row r="201" ht="18" customHeight="1" x14ac:dyDescent="0.4"/>
    <row r="202" ht="18" customHeight="1" x14ac:dyDescent="0.4"/>
    <row r="203" ht="18" customHeight="1" x14ac:dyDescent="0.4"/>
    <row r="204" ht="18" customHeight="1" x14ac:dyDescent="0.4"/>
    <row r="205" ht="18" customHeight="1" x14ac:dyDescent="0.4"/>
    <row r="206" ht="18" customHeight="1" x14ac:dyDescent="0.4"/>
    <row r="207" ht="18" customHeight="1" x14ac:dyDescent="0.4"/>
    <row r="208" ht="18" customHeight="1" x14ac:dyDescent="0.4"/>
    <row r="209" ht="18" customHeight="1" x14ac:dyDescent="0.4"/>
    <row r="210" ht="18" customHeight="1" x14ac:dyDescent="0.4"/>
    <row r="211" ht="18" customHeight="1" x14ac:dyDescent="0.4"/>
    <row r="212" ht="18" customHeight="1" x14ac:dyDescent="0.4"/>
    <row r="213" ht="18" customHeight="1" x14ac:dyDescent="0.4"/>
    <row r="214" ht="18" customHeight="1" x14ac:dyDescent="0.4"/>
    <row r="215" ht="18" customHeight="1" x14ac:dyDescent="0.4"/>
    <row r="216" ht="18" customHeight="1" x14ac:dyDescent="0.4"/>
    <row r="217" ht="18" customHeight="1" x14ac:dyDescent="0.4"/>
    <row r="218" ht="18" customHeight="1" x14ac:dyDescent="0.4"/>
    <row r="219" ht="18" customHeight="1" x14ac:dyDescent="0.4"/>
    <row r="220" ht="18" customHeight="1" x14ac:dyDescent="0.4"/>
    <row r="221" ht="18" customHeight="1" x14ac:dyDescent="0.4"/>
    <row r="222" ht="18" customHeight="1" x14ac:dyDescent="0.4"/>
    <row r="223" ht="18" customHeight="1" x14ac:dyDescent="0.4"/>
    <row r="224" ht="18" customHeight="1" x14ac:dyDescent="0.4"/>
    <row r="225" ht="18" customHeight="1" x14ac:dyDescent="0.4"/>
    <row r="226" ht="18" customHeight="1" x14ac:dyDescent="0.4"/>
    <row r="227" ht="18" customHeight="1" x14ac:dyDescent="0.4"/>
    <row r="228" ht="18" customHeight="1" x14ac:dyDescent="0.4"/>
    <row r="229" ht="18" customHeight="1" x14ac:dyDescent="0.4"/>
    <row r="230" ht="18" customHeight="1" x14ac:dyDescent="0.4"/>
    <row r="231" ht="18" customHeight="1" x14ac:dyDescent="0.4"/>
    <row r="232" ht="18" customHeight="1" x14ac:dyDescent="0.4"/>
    <row r="233" ht="18" customHeight="1" x14ac:dyDescent="0.4"/>
    <row r="234" ht="18" customHeight="1" x14ac:dyDescent="0.4"/>
    <row r="235" ht="18" customHeight="1" x14ac:dyDescent="0.4"/>
    <row r="236" ht="18" customHeight="1" x14ac:dyDescent="0.4"/>
    <row r="237" ht="18" customHeight="1" x14ac:dyDescent="0.4"/>
    <row r="238" ht="18" customHeight="1" x14ac:dyDescent="0.4"/>
    <row r="239" ht="18" customHeight="1" x14ac:dyDescent="0.4"/>
    <row r="240" ht="18" customHeight="1" x14ac:dyDescent="0.4"/>
    <row r="241" ht="18" customHeight="1" x14ac:dyDescent="0.4"/>
    <row r="242" ht="18" customHeight="1" x14ac:dyDescent="0.4"/>
    <row r="243" ht="18" customHeight="1" x14ac:dyDescent="0.4"/>
    <row r="244" ht="18" customHeight="1" x14ac:dyDescent="0.4"/>
    <row r="245" ht="18" customHeight="1" x14ac:dyDescent="0.4"/>
    <row r="246" ht="18" customHeight="1" x14ac:dyDescent="0.4"/>
    <row r="247" ht="18" customHeight="1" x14ac:dyDescent="0.4"/>
    <row r="248" ht="18" customHeight="1" x14ac:dyDescent="0.4"/>
    <row r="249" ht="18" customHeight="1" x14ac:dyDescent="0.4"/>
    <row r="250" ht="18" customHeight="1" x14ac:dyDescent="0.4"/>
    <row r="251" ht="18" customHeight="1" x14ac:dyDescent="0.4"/>
    <row r="252" ht="18" customHeight="1" x14ac:dyDescent="0.4"/>
    <row r="253" ht="18" customHeight="1" x14ac:dyDescent="0.4"/>
    <row r="254" ht="18" customHeight="1" x14ac:dyDescent="0.4"/>
    <row r="255" ht="18" customHeight="1" x14ac:dyDescent="0.4"/>
    <row r="256" ht="18" customHeight="1" x14ac:dyDescent="0.4"/>
    <row r="257" ht="18" customHeight="1" x14ac:dyDescent="0.4"/>
    <row r="258" ht="18" customHeight="1" x14ac:dyDescent="0.4"/>
    <row r="259" ht="18" customHeight="1" x14ac:dyDescent="0.4"/>
    <row r="260" ht="18" customHeight="1" x14ac:dyDescent="0.4"/>
    <row r="261" ht="18" customHeight="1" x14ac:dyDescent="0.4"/>
    <row r="262" ht="18" customHeight="1" x14ac:dyDescent="0.4"/>
    <row r="263" ht="18" customHeight="1" x14ac:dyDescent="0.4"/>
    <row r="264" ht="18" customHeight="1" x14ac:dyDescent="0.4"/>
    <row r="265" ht="18" customHeight="1" x14ac:dyDescent="0.4"/>
    <row r="266" ht="18" customHeight="1" x14ac:dyDescent="0.4"/>
  </sheetData>
  <mergeCells count="44">
    <mergeCell ref="H17:I17"/>
    <mergeCell ref="L17:N17"/>
    <mergeCell ref="O17:Q17"/>
    <mergeCell ref="J6:Q6"/>
    <mergeCell ref="A8:Q8"/>
    <mergeCell ref="B10:Q10"/>
    <mergeCell ref="O12:Q12"/>
    <mergeCell ref="A13:Q13"/>
    <mergeCell ref="D17:G17"/>
    <mergeCell ref="O34:Q34"/>
    <mergeCell ref="O35:Q35"/>
    <mergeCell ref="B37:C37"/>
    <mergeCell ref="E37:F37"/>
    <mergeCell ref="G37:I37"/>
    <mergeCell ref="L37:P37"/>
    <mergeCell ref="E30:G30"/>
    <mergeCell ref="J30:L30"/>
    <mergeCell ref="O30:Q30"/>
    <mergeCell ref="A31:Q31"/>
    <mergeCell ref="E33:G33"/>
    <mergeCell ref="K33:M33"/>
    <mergeCell ref="O33:Q33"/>
    <mergeCell ref="W24:X24"/>
    <mergeCell ref="D25:E25"/>
    <mergeCell ref="H25:J25"/>
    <mergeCell ref="O25:Q25"/>
    <mergeCell ref="O27:Q27"/>
    <mergeCell ref="A28:Q28"/>
    <mergeCell ref="H21:I21"/>
    <mergeCell ref="L21:N21"/>
    <mergeCell ref="O21:Q21"/>
    <mergeCell ref="O23:Q23"/>
    <mergeCell ref="D21:G21"/>
    <mergeCell ref="D23:G23"/>
    <mergeCell ref="H23:I23"/>
    <mergeCell ref="L23:N23"/>
    <mergeCell ref="B1:C1"/>
    <mergeCell ref="D1:G1"/>
    <mergeCell ref="J1:L1"/>
    <mergeCell ref="M1:Q1"/>
    <mergeCell ref="J2:L4"/>
    <mergeCell ref="M2:Q2"/>
    <mergeCell ref="M4:Q4"/>
    <mergeCell ref="M3:Q3"/>
  </mergeCells>
  <phoneticPr fontId="6"/>
  <dataValidations count="5">
    <dataValidation type="list" allowBlank="1" showInputMessage="1" showErrorMessage="1" sqref="B1:C1" xr:uid="{AD3953F8-7EA1-4EBB-90C4-3519854C178D}">
      <formula1>"□ 新規申請,■ 新規申請"</formula1>
    </dataValidation>
    <dataValidation type="list" allowBlank="1" showInputMessage="1" showErrorMessage="1" sqref="D1:G1" xr:uid="{CABD47EC-6BBF-45AC-BDA2-F27DC1EC9663}">
      <formula1>"□ 変更申請,■ 変更申請"</formula1>
    </dataValidation>
    <dataValidation type="list" showInputMessage="1" showErrorMessage="1" sqref="M4" xr:uid="{1747E2C6-6BE9-4626-9725-1DEE1A2F134F}">
      <formula1>"　□ 再生医療等製品,　■ 再生医療等製品"</formula1>
    </dataValidation>
    <dataValidation type="list" showInputMessage="1" showErrorMessage="1" sqref="M2:Q2" xr:uid="{A3BF6F01-E16B-4576-9EAC-EA6E6E3CC23B}">
      <formula1>"　□ 医薬品,　■ 医薬品"</formula1>
    </dataValidation>
    <dataValidation type="list" showInputMessage="1" showErrorMessage="1" sqref="M3:Q3" xr:uid="{AA3B232B-9D3E-4D9F-B7C4-F5DF74C97909}">
      <formula1>"　□ 医療機器,　■ 医療機器"</formula1>
    </dataValidation>
  </dataValidations>
  <printOptions horizontalCentered="1"/>
  <pageMargins left="0.39370078740157483" right="0.39370078740157483" top="0.43307086614173229" bottom="0" header="0.31496062992125984" footer="0.31496062992125984"/>
  <pageSetup paperSize="9" scale="90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鳥大書式(1)-A(臨床試験経費ポイント算出表)</vt:lpstr>
      <vt:lpstr>鳥大書式(1)-B(臨床試験研究経費)</vt:lpstr>
      <vt:lpstr>'鳥大書式(1)-A(臨床試験経費ポイント算出表)'!Print_Area</vt:lpstr>
      <vt:lpstr>'鳥大書式(1)-B(臨床試験研究経費)'!Print_Area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治験事務局</dc:creator>
  <cp:lastModifiedBy>鳥取大学　治験事務局</cp:lastModifiedBy>
  <cp:lastPrinted>2020-12-08T02:18:37Z</cp:lastPrinted>
  <dcterms:created xsi:type="dcterms:W3CDTF">2018-07-02T06:55:23Z</dcterms:created>
  <dcterms:modified xsi:type="dcterms:W3CDTF">2021-06-02T00:28:44Z</dcterms:modified>
</cp:coreProperties>
</file>